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RHIV DISK D\30_Mestne Lekarne Kamnik\Moravče\PROJEKTI\BIRO L_PZI_dopolnitev_09_2023\popisi za JN\"/>
    </mc:Choice>
  </mc:AlternateContent>
  <bookViews>
    <workbookView xWindow="-105" yWindow="-105" windowWidth="23250" windowHeight="12450" activeTab="3"/>
  </bookViews>
  <sheets>
    <sheet name="Uvod" sheetId="8" r:id="rId1"/>
    <sheet name="NASLOVNICA" sheetId="6" r:id="rId2"/>
    <sheet name="SKUPNA REKAPITULACIJA" sheetId="1" r:id="rId3"/>
    <sheet name="GO_REKAPITULACIJA" sheetId="2" r:id="rId4"/>
    <sheet name="A_GRADBENA" sheetId="3" r:id="rId5"/>
    <sheet name="B_OBRTNA" sheetId="4"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FRC1">#REF!</definedName>
    <definedName name="a">[1]OSNOVA!$B$36</definedName>
    <definedName name="b">[2]OSNOVA!$B$36</definedName>
    <definedName name="datum">#REF!</definedName>
    <definedName name="dd">[3]OSNOVA!$B$36</definedName>
    <definedName name="DDV">#REF!</definedName>
    <definedName name="DEL">[4]OSNOVA!$B$30</definedName>
    <definedName name="DF">#REF!</definedName>
    <definedName name="DobMont">#REF!</definedName>
    <definedName name="ee">[5]OSNOVA!$B$36</definedName>
    <definedName name="Excel_BuiltIn_Print_Area_1">#REF!</definedName>
    <definedName name="Excel_BuiltIn_Print_Area_3_1" localSheetId="0">#REF!</definedName>
    <definedName name="Excel_BuiltIn_Print_Area_3_1">#REF!</definedName>
    <definedName name="Excel_BuiltIn_Print_Area_3_1_1" localSheetId="0">#REF!</definedName>
    <definedName name="Excel_BuiltIn_Print_Area_3_1_1">#REF!</definedName>
    <definedName name="Excel_BuiltIn_Print_Area_3_1_1_1" localSheetId="0">#REF!</definedName>
    <definedName name="Excel_BuiltIn_Print_Area_3_1_1_1">#REF!</definedName>
    <definedName name="Excel_BuiltIn_Print_Area_4">#REF!</definedName>
    <definedName name="Excel_BuiltIn_Print_Area_5">#REF!</definedName>
    <definedName name="FakRC">#REF!</definedName>
    <definedName name="FakStro">#REF!</definedName>
    <definedName name="Faktor2">#REF!</definedName>
    <definedName name="FaktStro">[6]osnova!$B$14</definedName>
    <definedName name="FRC">#REF!</definedName>
    <definedName name="investicija">#REF!</definedName>
    <definedName name="OBJEKT">#REF!</definedName>
    <definedName name="OZN">[4]OSNOVA!$B$32</definedName>
    <definedName name="_xlnm.Print_Area" localSheetId="4">A_GRADBENA!$A$1:$F$438</definedName>
    <definedName name="_xlnm.Print_Area" localSheetId="5">B_OBRTNA!$A$1:$F$734</definedName>
    <definedName name="_xlnm.Print_Area" localSheetId="3">GO_REKAPITULACIJA!$A$1:$D$54</definedName>
    <definedName name="_xlnm.Print_Area" localSheetId="1">NASLOVNICA!$A$1:$E$48</definedName>
    <definedName name="_xlnm.Print_Area" localSheetId="2">'SKUPNA REKAPITULACIJA'!$A$1:$D$41</definedName>
    <definedName name="_xlnm.Print_Area" localSheetId="0">Uvod!$A$1:$I$37</definedName>
    <definedName name="Reviz">#REF!</definedName>
    <definedName name="s">#REF!</definedName>
    <definedName name="ssss">[7]OSNOVA!$B$36</definedName>
    <definedName name="stmape">#REF!</definedName>
    <definedName name="stnac">#REF!</definedName>
    <definedName name="stpro">#REF!</definedName>
    <definedName name="TecEURO">[6]osnova!$B$12</definedName>
    <definedName name="tocka">#REF!</definedName>
    <definedName name="vod">#REF!</definedName>
  </definedNames>
  <calcPr calcId="152511"/>
</workbook>
</file>

<file path=xl/calcChain.xml><?xml version="1.0" encoding="utf-8"?>
<calcChain xmlns="http://schemas.openxmlformats.org/spreadsheetml/2006/main">
  <c r="D22" i="1" l="1"/>
  <c r="D24" i="1" l="1"/>
  <c r="F338" i="3" l="1"/>
  <c r="F173" i="3"/>
  <c r="F183" i="3"/>
  <c r="F178" i="3" l="1"/>
  <c r="F168" i="3"/>
  <c r="F188" i="3"/>
  <c r="F143" i="3"/>
  <c r="F264" i="3"/>
  <c r="F113" i="4"/>
  <c r="F111" i="4"/>
  <c r="A51" i="2"/>
  <c r="B51" i="2"/>
  <c r="A52" i="2"/>
  <c r="B52" i="2"/>
  <c r="F393" i="4"/>
  <c r="F384" i="4"/>
  <c r="F375" i="4"/>
  <c r="F163" i="3" l="1"/>
  <c r="F710" i="4" l="1"/>
  <c r="F711" i="4"/>
  <c r="F709" i="4"/>
  <c r="F193" i="3"/>
  <c r="F52" i="3"/>
  <c r="F57" i="3"/>
  <c r="F689" i="4"/>
  <c r="F704" i="4"/>
  <c r="F694" i="4"/>
  <c r="F684" i="4"/>
  <c r="F138" i="4" l="1"/>
  <c r="F552" i="4"/>
  <c r="F249" i="4" l="1"/>
  <c r="F285" i="4"/>
  <c r="F126" i="3"/>
  <c r="F326" i="3"/>
  <c r="F302" i="3"/>
  <c r="F129" i="4" l="1"/>
  <c r="F103" i="3"/>
  <c r="F98" i="3"/>
  <c r="F93" i="3"/>
  <c r="F131" i="3"/>
  <c r="F137" i="3"/>
  <c r="F120" i="3"/>
  <c r="F88" i="3"/>
  <c r="F153" i="3" l="1"/>
  <c r="F148" i="3"/>
  <c r="F613" i="4" l="1"/>
  <c r="F106" i="4"/>
  <c r="F89" i="4"/>
  <c r="F94" i="4"/>
  <c r="F547" i="4" l="1"/>
  <c r="F479" i="4"/>
  <c r="Q570" i="4"/>
  <c r="Q571" i="4"/>
  <c r="Q572" i="4"/>
  <c r="Q573" i="4"/>
  <c r="Q574" i="4"/>
  <c r="Q575" i="4"/>
  <c r="Q576" i="4"/>
  <c r="Q577" i="4"/>
  <c r="Q578" i="4"/>
  <c r="Q579" i="4"/>
  <c r="Q580" i="4"/>
  <c r="Q581" i="4"/>
  <c r="Q582" i="4"/>
  <c r="Q583" i="4"/>
  <c r="Q584" i="4"/>
  <c r="Q585" i="4"/>
  <c r="Q569" i="4"/>
  <c r="F598" i="4"/>
  <c r="F209" i="4"/>
  <c r="F406" i="3"/>
  <c r="F404" i="3"/>
  <c r="F399" i="3"/>
  <c r="F608" i="4"/>
  <c r="F618" i="4"/>
  <c r="O570" i="4"/>
  <c r="O571" i="4"/>
  <c r="O572" i="4"/>
  <c r="O573" i="4"/>
  <c r="O574" i="4"/>
  <c r="O575" i="4"/>
  <c r="O576" i="4"/>
  <c r="O577" i="4"/>
  <c r="O578" i="4"/>
  <c r="O579" i="4"/>
  <c r="O580" i="4"/>
  <c r="O581" i="4"/>
  <c r="O582" i="4"/>
  <c r="O583" i="4"/>
  <c r="O584" i="4"/>
  <c r="O569" i="4"/>
  <c r="N570" i="4"/>
  <c r="N571" i="4"/>
  <c r="N572" i="4"/>
  <c r="N573" i="4"/>
  <c r="N574" i="4"/>
  <c r="N575" i="4"/>
  <c r="N576" i="4"/>
  <c r="N577" i="4"/>
  <c r="N578" i="4"/>
  <c r="N579" i="4"/>
  <c r="N580" i="4"/>
  <c r="N581" i="4"/>
  <c r="N582" i="4"/>
  <c r="N583" i="4"/>
  <c r="N584" i="4"/>
  <c r="N567" i="4"/>
  <c r="N569" i="4"/>
  <c r="F388" i="3"/>
  <c r="F382" i="3"/>
  <c r="F370" i="3"/>
  <c r="F364" i="3"/>
  <c r="F359" i="3"/>
  <c r="F354" i="3"/>
  <c r="F421" i="3"/>
  <c r="F416" i="3"/>
  <c r="F259" i="4"/>
  <c r="F157" i="4"/>
  <c r="N568" i="4" l="1"/>
  <c r="O568" i="4"/>
  <c r="F47" i="4" l="1"/>
  <c r="F41" i="4"/>
  <c r="F325" i="3"/>
  <c r="F233" i="3"/>
  <c r="F318" i="3"/>
  <c r="F313" i="3"/>
  <c r="F301" i="3"/>
  <c r="F300" i="3"/>
  <c r="F299" i="3"/>
  <c r="F307" i="3"/>
  <c r="F214" i="3"/>
  <c r="F276" i="4" l="1"/>
  <c r="F280" i="4"/>
  <c r="F278" i="4"/>
  <c r="F288" i="4" l="1"/>
  <c r="F254" i="4"/>
  <c r="F496" i="4" l="1"/>
  <c r="F503" i="4"/>
  <c r="F491" i="4"/>
  <c r="F485" i="4"/>
  <c r="F473" i="4"/>
  <c r="F467" i="4"/>
  <c r="F456" i="4"/>
  <c r="F450" i="4"/>
  <c r="F320" i="4" l="1"/>
  <c r="F355" i="4"/>
  <c r="F336" i="4"/>
  <c r="F329" i="4"/>
  <c r="F425" i="4"/>
  <c r="F414" i="4"/>
  <c r="C8" i="1"/>
  <c r="C7" i="1"/>
  <c r="C6" i="1"/>
  <c r="B33" i="2" l="1"/>
  <c r="A33" i="2"/>
  <c r="F69" i="4" l="1"/>
  <c r="F603" i="4"/>
  <c r="F47" i="3"/>
  <c r="B50" i="2"/>
  <c r="A50" i="2"/>
  <c r="A49" i="2"/>
  <c r="F679" i="4"/>
  <c r="F677" i="4"/>
  <c r="F672" i="4"/>
  <c r="F670" i="4"/>
  <c r="F716" i="4"/>
  <c r="F699" i="4"/>
  <c r="F668" i="4"/>
  <c r="F656" i="4"/>
  <c r="F654" i="4"/>
  <c r="F649" i="4"/>
  <c r="F639" i="4"/>
  <c r="F634" i="4"/>
  <c r="F644" i="4"/>
  <c r="F84" i="4"/>
  <c r="F719" i="4" l="1"/>
  <c r="F17" i="4" s="1"/>
  <c r="D51" i="2" s="1"/>
  <c r="F659" i="4"/>
  <c r="F16" i="4" s="1"/>
  <c r="D50" i="2" s="1"/>
  <c r="F588" i="4" l="1"/>
  <c r="F461" i="4"/>
  <c r="F240" i="3" l="1"/>
  <c r="F151" i="4"/>
  <c r="F42" i="3"/>
  <c r="F229" i="4"/>
  <c r="F293" i="3"/>
  <c r="F298" i="3"/>
  <c r="F64" i="4"/>
  <c r="C2" i="2"/>
  <c r="C1" i="2"/>
  <c r="C9" i="1"/>
  <c r="C4" i="1"/>
  <c r="C2" i="1"/>
  <c r="C1" i="1"/>
  <c r="F246" i="3" l="1"/>
  <c r="F227" i="3"/>
  <c r="F160" i="4" l="1"/>
  <c r="F593" i="4"/>
  <c r="F587" i="4"/>
  <c r="F557" i="4"/>
  <c r="F542" i="4"/>
  <c r="F537" i="4"/>
  <c r="F509" i="4"/>
  <c r="F444" i="4"/>
  <c r="F405" i="4"/>
  <c r="F366" i="4"/>
  <c r="F346" i="4"/>
  <c r="F429" i="4" s="1"/>
  <c r="F264" i="4"/>
  <c r="F244" i="4"/>
  <c r="F239" i="4"/>
  <c r="F219" i="4"/>
  <c r="F208" i="4"/>
  <c r="F133" i="4"/>
  <c r="F140" i="4" s="1"/>
  <c r="F118" i="4"/>
  <c r="F104" i="4"/>
  <c r="F99" i="4"/>
  <c r="F79" i="4"/>
  <c r="F74" i="4"/>
  <c r="F57" i="4"/>
  <c r="F52" i="4"/>
  <c r="F120" i="4" s="1"/>
  <c r="F411" i="3"/>
  <c r="F393" i="3"/>
  <c r="F376" i="3"/>
  <c r="F369" i="3"/>
  <c r="F343" i="3"/>
  <c r="F333" i="3"/>
  <c r="F324" i="3"/>
  <c r="F323" i="3"/>
  <c r="F312" i="3"/>
  <c r="F288" i="3"/>
  <c r="F277" i="3"/>
  <c r="F272" i="3"/>
  <c r="F270" i="3"/>
  <c r="F257" i="3"/>
  <c r="F252" i="3"/>
  <c r="F220" i="3"/>
  <c r="F209" i="3"/>
  <c r="B196" i="3"/>
  <c r="F158" i="3"/>
  <c r="F113" i="3"/>
  <c r="F108" i="3"/>
  <c r="F81" i="3"/>
  <c r="F75" i="3"/>
  <c r="B60" i="3"/>
  <c r="F37" i="3"/>
  <c r="F32" i="3"/>
  <c r="F27" i="3"/>
  <c r="B11" i="3"/>
  <c r="B32" i="2" s="1"/>
  <c r="A32" i="2"/>
  <c r="B10" i="3"/>
  <c r="B31" i="2" s="1"/>
  <c r="A31" i="2"/>
  <c r="B9" i="3"/>
  <c r="B30" i="2" s="1"/>
  <c r="A30" i="2"/>
  <c r="B8" i="3"/>
  <c r="B29" i="2" s="1"/>
  <c r="A29" i="2"/>
  <c r="B7" i="3"/>
  <c r="B28" i="2" s="1"/>
  <c r="A28" i="2"/>
  <c r="B49" i="2"/>
  <c r="B48" i="2"/>
  <c r="A48" i="2"/>
  <c r="B47" i="2"/>
  <c r="A47" i="2"/>
  <c r="B46" i="2"/>
  <c r="A46" i="2"/>
  <c r="B45" i="2"/>
  <c r="A45" i="2"/>
  <c r="B44" i="2"/>
  <c r="A44" i="2"/>
  <c r="B43" i="2"/>
  <c r="A43" i="2"/>
  <c r="B42" i="2"/>
  <c r="A42" i="2"/>
  <c r="B41" i="2"/>
  <c r="A41" i="2"/>
  <c r="B23" i="2"/>
  <c r="C15" i="2"/>
  <c r="C6" i="2"/>
  <c r="B6" i="2"/>
  <c r="C4" i="2"/>
  <c r="B4" i="2"/>
  <c r="B1" i="2"/>
  <c r="D26" i="1"/>
  <c r="F424" i="3" l="1"/>
  <c r="F196" i="3"/>
  <c r="F8" i="3" s="1"/>
  <c r="D29" i="2" s="1"/>
  <c r="F7" i="4"/>
  <c r="F560" i="4"/>
  <c r="F14" i="4" s="1"/>
  <c r="D48" i="2" s="1"/>
  <c r="F60" i="3"/>
  <c r="F12" i="4"/>
  <c r="D46" i="2" s="1"/>
  <c r="F621" i="4"/>
  <c r="F15" i="4" s="1"/>
  <c r="D49" i="2" s="1"/>
  <c r="F11" i="3"/>
  <c r="D32" i="2" s="1"/>
  <c r="F345" i="3"/>
  <c r="F10" i="3" s="1"/>
  <c r="D31" i="2" s="1"/>
  <c r="F279" i="3"/>
  <c r="F9" i="3" s="1"/>
  <c r="D30" i="2" s="1"/>
  <c r="F9" i="4"/>
  <c r="D43" i="2" s="1"/>
  <c r="F11" i="4"/>
  <c r="D45" i="2" s="1"/>
  <c r="F8" i="4"/>
  <c r="D42" i="2" s="1"/>
  <c r="F267" i="4"/>
  <c r="F10" i="4" s="1"/>
  <c r="D44" i="2" s="1"/>
  <c r="F512" i="4"/>
  <c r="F13" i="4" s="1"/>
  <c r="D47" i="2" s="1"/>
  <c r="F433" i="3" l="1"/>
  <c r="F436" i="3" s="1"/>
  <c r="F12" i="3" s="1"/>
  <c r="D33" i="2" s="1"/>
  <c r="D41" i="2"/>
  <c r="F729" i="4" l="1"/>
  <c r="F731" i="4" s="1"/>
  <c r="F441" i="3"/>
  <c r="F737" i="4" l="1"/>
  <c r="F18" i="4"/>
  <c r="F7" i="3"/>
  <c r="D28" i="2" s="1"/>
  <c r="D35" i="2" s="1"/>
  <c r="F20" i="4" l="1"/>
  <c r="D52" i="2"/>
  <c r="D54" i="2" s="1"/>
  <c r="F14" i="3"/>
  <c r="D16" i="1"/>
  <c r="D12" i="2"/>
  <c r="D13" i="2" l="1"/>
  <c r="D14" i="2" s="1"/>
  <c r="D18" i="1"/>
  <c r="D20" i="1" s="1"/>
  <c r="D29" i="1" s="1"/>
  <c r="D35" i="1" l="1"/>
  <c r="D38" i="1" s="1"/>
  <c r="D40" i="1" s="1"/>
  <c r="D15" i="2"/>
  <c r="D17" i="2" s="1"/>
</calcChain>
</file>

<file path=xl/sharedStrings.xml><?xml version="1.0" encoding="utf-8"?>
<sst xmlns="http://schemas.openxmlformats.org/spreadsheetml/2006/main" count="1031" uniqueCount="744">
  <si>
    <t>INVESTITOR/NAROČNIK:</t>
  </si>
  <si>
    <t>OBJEKT /LOKACIJA:</t>
  </si>
  <si>
    <t>VRSTA PROJ. DOKUMENTACIJE:</t>
  </si>
  <si>
    <t>PZI</t>
  </si>
  <si>
    <t>ODGOVORNI VODJA PROJEKTA:</t>
  </si>
  <si>
    <t>ŠTEVILKA PROJEKTA:</t>
  </si>
  <si>
    <t>KRAJ IN DATUM:</t>
  </si>
  <si>
    <t xml:space="preserve">SKUPNA REKAPITULACIJA  </t>
  </si>
  <si>
    <t>I. GRADBENA, OBRTNIŠKA DELA IN INŠTALACIJE (GOI DELA)</t>
  </si>
  <si>
    <t>A./ GRADBENA DELA</t>
  </si>
  <si>
    <t>B./ OBRTNA DELA</t>
  </si>
  <si>
    <t>Skupaj (A+B) :</t>
  </si>
  <si>
    <t>C./ ELEKTRO INŠTALACIJE</t>
  </si>
  <si>
    <t>D./ STROJNE INŠTALACIJE</t>
  </si>
  <si>
    <t>Skupaj inštalacije (C+D) :</t>
  </si>
  <si>
    <t>Skupaj (A+B+C+D) :</t>
  </si>
  <si>
    <t>E./ ZUNANJA UREDITEV</t>
  </si>
  <si>
    <t>Davek na dodano vrednost ( DDV) :</t>
  </si>
  <si>
    <t>REKAPITULACIJA GRADBENA IN OBRTNIŠKA DELA</t>
  </si>
  <si>
    <t>A/ GRADBENA DELA</t>
  </si>
  <si>
    <t>B/ OBRTNA DELA</t>
  </si>
  <si>
    <t>SKUPAJ :</t>
  </si>
  <si>
    <r>
      <rPr>
        <b/>
        <sz val="10"/>
        <color indexed="14"/>
        <rFont val="Arial Narrow"/>
        <family val="2"/>
      </rPr>
      <t>preveriti stopnjo DDV !! Neto uporabna površina = 189 m</t>
    </r>
    <r>
      <rPr>
        <b/>
        <vertAlign val="superscript"/>
        <sz val="10"/>
        <color indexed="14"/>
        <rFont val="Arial Narrow"/>
        <family val="2"/>
      </rPr>
      <t>2</t>
    </r>
  </si>
  <si>
    <r>
      <rPr>
        <b/>
        <sz val="12"/>
        <color indexed="8"/>
        <rFont val="Arial Narrow"/>
        <family val="2"/>
      </rPr>
      <t xml:space="preserve">SKUPAJ  </t>
    </r>
    <r>
      <rPr>
        <b/>
        <sz val="12"/>
        <color indexed="8"/>
        <rFont val="Arial Narrow"/>
        <family val="2"/>
      </rPr>
      <t>z DDV :</t>
    </r>
  </si>
  <si>
    <t>A.)</t>
  </si>
  <si>
    <t>GRADBENA DELA</t>
  </si>
  <si>
    <t>A./</t>
  </si>
  <si>
    <t>SKUPAJ GRADBENA DELA:</t>
  </si>
  <si>
    <t>B.)</t>
  </si>
  <si>
    <t>OBRTNA DELA</t>
  </si>
  <si>
    <t>B./</t>
  </si>
  <si>
    <t>SKUPAJ OBRTNA DELA:</t>
  </si>
  <si>
    <t>A.</t>
  </si>
  <si>
    <t>GRADBENA DELA:</t>
  </si>
  <si>
    <t xml:space="preserve">GRADBENA DELA - REKAPITULACIJA: </t>
  </si>
  <si>
    <t>skupaj</t>
  </si>
  <si>
    <t>PRIPRAVLJALNA DELA</t>
  </si>
  <si>
    <t>ZEMELJSKA DELA</t>
  </si>
  <si>
    <t>BETONSKA DELA</t>
  </si>
  <si>
    <t>TESARSKA DELA</t>
  </si>
  <si>
    <t>ZIDARSKA DELA</t>
  </si>
  <si>
    <t>GRADBENA DELA SKUPAJ:</t>
  </si>
  <si>
    <t>zap.številka</t>
  </si>
  <si>
    <t>opis dela</t>
  </si>
  <si>
    <t xml:space="preserve">     ME</t>
  </si>
  <si>
    <t xml:space="preserve">            količina</t>
  </si>
  <si>
    <t xml:space="preserve">      cena/enoto</t>
  </si>
  <si>
    <t xml:space="preserve">               skupaj</t>
  </si>
  <si>
    <t>A1.</t>
  </si>
  <si>
    <t>kpl</t>
  </si>
  <si>
    <t>Kompletna izvedba uradne geodetske zakoličbe objekta s strani pooblaščenega geodeta , zakoličba osi ter prenos višinskih kot za objekt na terenu ; vključno z zavarovanjem višine, geodetskih točk in osi objekta.
Obračun v kompletu.</t>
  </si>
  <si>
    <t>SKUPAJ:</t>
  </si>
  <si>
    <t>A2.</t>
  </si>
  <si>
    <t>Ocenjena globina povprečno 25 cm</t>
  </si>
  <si>
    <t>PLANIRANJE IZKOPA</t>
  </si>
  <si>
    <t>m2</t>
  </si>
  <si>
    <t>m3</t>
  </si>
  <si>
    <t>DRENAŽA OB OBJEKTU</t>
  </si>
  <si>
    <t>m1</t>
  </si>
  <si>
    <t>TRANSPORT IZKOPANEGA MATERIALA na stalno deponijo</t>
  </si>
  <si>
    <t>A3.</t>
  </si>
  <si>
    <t>Betoni splošno:</t>
  </si>
  <si>
    <t xml:space="preserve">Izdelavo betonskih delov konstrukcije je potrebno izvesti v skladu z ENV 13670. Izdelavo in montažo jeklenih delov konstrukcije je potrebno izvesti v skladu s SIST EN 1090-1 in SIST EN 1090-2. </t>
  </si>
  <si>
    <t>XC2, Cl 0.2, Dmax 16, S4</t>
  </si>
  <si>
    <t>kos</t>
  </si>
  <si>
    <t>kg</t>
  </si>
  <si>
    <t>A4.</t>
  </si>
  <si>
    <t xml:space="preserve">OPAŽ RAVNIH PLOŠČ DEB. 20 CM, s podpiranjem </t>
  </si>
  <si>
    <t>OPAŽ ROBOV PLOŠČ višine 20 cm</t>
  </si>
  <si>
    <t>FASADNI ODRI</t>
  </si>
  <si>
    <t>A5.</t>
  </si>
  <si>
    <t>VERTIKALNA HIDROIZOLACIJA</t>
  </si>
  <si>
    <t>Kompletna izvedba zaščite vertikalne hidroizolacije z gumbasto folijo:
Vse kompletno z dobavo vsega potrebnega materiala, obdelavo vogalov in stikov z izolacijo , vsemi potrebnimi prenosi do mesta vgraditve ter z vsemi pomožnimi in pripravljalnimi deli ter pritrditvijo. 
Dela izvesti po navodalih proizvajalca materialov  (Fragmat TIM)!
Obračun po m2 zaščitene površine.</t>
  </si>
  <si>
    <t>GUMBASTA FOLIJA</t>
  </si>
  <si>
    <t>IZRAVNAVA PODLOGE - podlaga za vert. hidroizolacijo</t>
  </si>
  <si>
    <t>ur</t>
  </si>
  <si>
    <t>B.</t>
  </si>
  <si>
    <t>OBRTNIŠKA DELA:</t>
  </si>
  <si>
    <t xml:space="preserve">OBRTNIŠKA DELA - REKAPITULACIJA: </t>
  </si>
  <si>
    <t>KROVSKO-KLEPARSKA DELA</t>
  </si>
  <si>
    <t>KLJUČAVNIČARSKA DELA</t>
  </si>
  <si>
    <t>SUHOMONTAŽERSKA DELA:</t>
  </si>
  <si>
    <t>SLIKOPLESKARSKA DELA:</t>
  </si>
  <si>
    <t>FASADERSKA DELA</t>
  </si>
  <si>
    <t>OBRTNIŠKA DELA SKUPAJ:</t>
  </si>
  <si>
    <t>B1.</t>
  </si>
  <si>
    <t>KROVSKO - KLEPARSKA DELA</t>
  </si>
  <si>
    <t>Opomba:</t>
  </si>
  <si>
    <t>V ponudbeni ceni  je zajeti  ves potreben material in delo vključno z vsemi transporti, pomožnimi deli  in varovalnimi deli , ki so potrebna za izvedbo del po posamezni postavki.</t>
  </si>
  <si>
    <t>Vgrajeni material mora ustrezati veljavnim normativom in  standardom, ter ustrezati predpisani kvaliteti določeni s projektom , kar se dokaže z izvidi in atesti.</t>
  </si>
  <si>
    <t xml:space="preserve">V  ponudbenih cenah upoštevati detajle iz projekta  gradbene fizike, navodila projektanta  in detajle proizvajalca strehe.   </t>
  </si>
  <si>
    <t>Opomba; Izbor strešne kritine mora predhodno potrditi investitor!</t>
  </si>
  <si>
    <t>PAROPROPUSTNA FOLIJA 0,8  mm, 145 g/m2</t>
  </si>
  <si>
    <t>m'</t>
  </si>
  <si>
    <t>Kompletna dobava in  montaža kleparskih elementov po sistemu proizvajalca kritine.   
Kleparski izdelki so  iz alu pločevine v barvi kritine,  debeline min. 0,7 mm.
V ceni zajeti tudi ves potrebni nerjaveči  pritrdilni in tesnilni material.
Obračun v m1.
Vgraditi strokovno po navodilih proizvajalca kritine!</t>
  </si>
  <si>
    <t>Kompletna dobava in montaža kleparskih elementov po sistemu proizvajalca kritine.   
Kleparski izdelki so  iz alu pločevine  debeline min. 0,7 mm katera je prašno barvana v RAL po izboru naročnika
V ceni zajeti tudi ves potrebni nerjaveči  pritrdilni in tesnilni material.
Obračun v m2, ne glede na razvito širino.</t>
  </si>
  <si>
    <t>B2.</t>
  </si>
  <si>
    <t>B3.</t>
  </si>
  <si>
    <t>Opomba: 
Estrihe je potrebno dilatirati od betonskih oziroma zidanih sten s penjenim polietilenom ali poliestrom; kar je zajeto v skupni ceni posamezne postavke!
Na površinah ki so večje od 25 m2 je potrebno zarezati dilatacije do armature, širine 3 – 5 mm.
Armatura po navodilih proizvajalca armature za estrihe je zajeta v ceni postavke in se ne bo posebej obračunavala!</t>
  </si>
  <si>
    <t>B4.</t>
  </si>
  <si>
    <t>KERAMIČARSKA DELA</t>
  </si>
  <si>
    <t xml:space="preserve">Kompletna obloga dobava in izdelava hidroizolacije debeline 0,3 cm v mokrih prostorih, dvokomponentni fleksibilni tesnilni sistem na osnovi cementa in sintetičnih smol kot npr.: Mapelastic ali enakovredno, z nanašanjem v dveh slojih, armirana s stekleno mrežico, skupaj z gumiranimi poliestrskimi trakovi oz. manšetami z robno tkanino kot npr.ali enakovredno: Mapeband + tesnilna masa Mapeflex GB1, izvedena na AB estrih in na zid v višini 15 cm. </t>
  </si>
  <si>
    <t>Obračun po m2 tlorisne projekcije.</t>
  </si>
  <si>
    <t>Notranja talna keramika po izboru arhitekta/investitorja, srednji cenovni razred</t>
  </si>
  <si>
    <t>Drsnost :  R10</t>
  </si>
  <si>
    <t>Velikost fug: max 3 mm v barvi po izboru arhitekta</t>
  </si>
  <si>
    <t>Obračun v m2 tlorisne projekcije!</t>
  </si>
  <si>
    <t xml:space="preserve">Nabava, dobava in oblaganje sten z retificiranimi glaziranimi keramičnimi ploščicami I. kvalitete, s polaganjem na lepilo po specifikaciji proizvajalca. 
Vključno s stičenjem s kvalitetno vodonepropustno fleksibilno fugirno maso, z dodatki za vodoodbojnost  in preprečavanja nastajanja plesni. Polaganje po tehničnih specifikacijah proizvajalca in shemi v načrtu arhitekture. 
V ceni zajeti tudi vsa potrebna pripravljalna in spremljajoča dela. </t>
  </si>
  <si>
    <t>Notranja stenska keramika po izboru arh./investitorja, srednji cenovni razred</t>
  </si>
  <si>
    <t>Obračun v m2.</t>
  </si>
  <si>
    <t>skupaj:</t>
  </si>
  <si>
    <t>B5.</t>
  </si>
  <si>
    <t>B6.</t>
  </si>
  <si>
    <t>B7.</t>
  </si>
  <si>
    <t>Uvodno pojasnilo:</t>
  </si>
  <si>
    <t xml:space="preserve">Vsi proizvodi morajo biti izdelani iz kvalitetnega materiala in skladno z veljavnimi tehničnim predpisi in harmoniziranimi standardi. </t>
  </si>
  <si>
    <t>Izvajalec mora vse mere preveriti na licu mesta in izdelati ustrezno tehnično dokumentacijo in delavniške risbe in dati v potrditev projektantu.</t>
  </si>
  <si>
    <t>Vso okovje in kljuke izbrano na podlagi vzorcev, po potrditvi arhitekta ali naročnika.</t>
  </si>
  <si>
    <t>V ceni enote je obvezno zajeti izdelavo vseh potrebnih detajlov in dopolnilnih del, ki so potrebna za dokončanje posameznih del, tudi če potrebni detajli in zaključki niso podrobno navedeni in opisani v popisu del in so ta dopolnila nujna za pravilno funkcioniranje posameznih sistemov in elementov objekta.</t>
  </si>
  <si>
    <t>NOTRANJA VRATA</t>
  </si>
  <si>
    <t>OKNA</t>
  </si>
  <si>
    <t>B8.</t>
  </si>
  <si>
    <t xml:space="preserve">SUHOMONTAŽERSKA DELA </t>
  </si>
  <si>
    <t>Vsi zaključki slikanih površin morajo biti izvedeni ravno. Podloga, na katero se premaz izvaja, mora biti očiščena praha in umazanije kot so olja, rja, cementna malta in drugo. Osnovni premazi morajo biti taki, da po kvaliteti ustrezajo vrsti podlage in da so primerni za izbrani finalni premaz.</t>
  </si>
  <si>
    <t>Enotna cena mora zajeti izdelavo vseh potrebnih detajlov in dopolnilnih del, ki jih je potrebno izvesti za dokončanje posameznih del, tudi če potrebni detajli in zaključki niso podrobno navedeni in opisani v popisu del, in so ta dopolnila nujna za pravilno funkcioniranje posameznih sistemov.</t>
  </si>
  <si>
    <t>Vsi notranji delovni odri so zajeti v ceni postavke, ne glede na višini prostora!</t>
  </si>
  <si>
    <t>Obračun v kos.</t>
  </si>
  <si>
    <t>Doplačilo za zapiranje odprtin in in dodelava na vgradne elemente.</t>
  </si>
  <si>
    <t>Slikopleskarska in pleskarska dela morajo biti izvedena po opisih iz kvalitetnega materiala in v skladu z veljavnimi tehnicnim predpisi in standardi za ta dela. Vsa dela je izdelati tehnično pravilno in po pravilih stroke.</t>
  </si>
  <si>
    <t xml:space="preserve">Material mora biti kvaliteten, pravilno pakiran in pravilno shranjen. Na željo investitorja in projektanta mora izvajalec del dati na vpogled vzorce in po izbranih vzorcih naročiti material in izvesti slikopleskarska dela. </t>
  </si>
  <si>
    <t xml:space="preserve">Tolerance gladkosti in enakomernosti površin morajo ustrezati standardu DIN 18202, tabela 3, povečane zahteve. </t>
  </si>
  <si>
    <t>Barva se mora dobro sprijemati s podlago, površina izvedenega premaza mora biti enakomerne strukture in ne sme menjati tona barve. Nanaša se na podlago pripravljeno po navodilu proizvajalca barve.</t>
  </si>
  <si>
    <t xml:space="preserve">Izvajanje del: Premaz se lahko izvaja ročno ali strojno. Na končni površini se ne smejo poznati sledovi čopiča ali valjčka in mora popolnoma prekrivati podlago. Premaz , ki se izvaja v več slojih je naslednji sloj izvesti, ko je predhodni popolnoma suh. Stiki z vrati, okni, stenskimi oblogami in talnimi obrobami morajo biti izvedeni čisto. </t>
  </si>
  <si>
    <t>Doplačilo za oplesk v pralni barvi - latex.
Barvo potrdi projektant!
Obračun v m2.</t>
  </si>
  <si>
    <t>B10.</t>
  </si>
  <si>
    <t>FASADERSKA DELA:</t>
  </si>
  <si>
    <t>KPL</t>
  </si>
  <si>
    <r>
      <t>preveriti stopnjo DDV !! Neto uporabna površina = 189 m</t>
    </r>
    <r>
      <rPr>
        <b/>
        <vertAlign val="superscript"/>
        <sz val="10"/>
        <color indexed="9"/>
        <rFont val="Arial Narrow"/>
        <family val="2"/>
      </rPr>
      <t>2</t>
    </r>
  </si>
  <si>
    <t>naročnik:</t>
  </si>
  <si>
    <r>
      <t>objekt:</t>
    </r>
    <r>
      <rPr>
        <b/>
        <sz val="11"/>
        <rFont val="Arial Narrow"/>
        <family val="2"/>
      </rPr>
      <t xml:space="preserve"> </t>
    </r>
  </si>
  <si>
    <t>vrsta projektne dokumentacije:</t>
  </si>
  <si>
    <t>št. projekta:</t>
  </si>
  <si>
    <t>vsebina:</t>
  </si>
  <si>
    <t>projektant:</t>
  </si>
  <si>
    <t>datum:</t>
  </si>
  <si>
    <t>Kompletna dobava in montaža drsnih vrat; izdelanih po opisu v shemah, splošnih določilih in uvodnem pojasnilu.</t>
  </si>
  <si>
    <t>VRATA, OKNA, STENE</t>
  </si>
  <si>
    <t>OPAŽ STEBROV</t>
  </si>
  <si>
    <t>Dobava materiala in izdelava ravnega opaža arm. betonskih stebrov; skupaj z  opiranjem, razopaževanjem, čiščenjem in zlaganjem opažev po končanih delih.
Obračun v m2.</t>
  </si>
  <si>
    <t>Geomehanski nadzor s strani pooblaščenega geomehanika; podajanje navodil med samo izvedbo in zaključno poročilo.</t>
  </si>
  <si>
    <t>OPAŽ NOSILCEV</t>
  </si>
  <si>
    <t>Dobava materiala in izdelava ravnega opaža armirano betonskih plošč debeline 16-20 cm;  skupaj s podpiranjem z  opiranjem, razopaževanjem, čiščenjem in zlaganjem opažev po končanih delih.
Obračun v m2 opažene površine, oz. v m1 (robovi).</t>
  </si>
  <si>
    <t>Dvokapna streha se odvodnjava klasično preko žlebov in dveh odtočnih vertikal, ki sta skriti v plasti toplotne izolacije. 
Ravna streha in nadstrešek se odvodnjavata preko robnih odtočnikov, nameščenih ob atiki. Odtočne vertikale so po večini skrite v AB stebrih. Ena vertikala je na SV fasadi servisnega prostora.
Odvod meteornih vod s strešin je preko peskolovov in revizijskih jaškov, po PE ceveh odvajana v površinski razpršeni razliv v gozdnato površino na parcelo št. 62 k.o. Kolovrat v oddaljenosti cca 140 m od objekta.</t>
  </si>
  <si>
    <t>Strešne obrobe so iz barvane alu pločevine, v barvi RAL po izbiri arhitekta.</t>
  </si>
  <si>
    <t>Kompletna nabava, dobava in polaganje nizkostenskih keramičnih obrob, višine 6-10 cm; isti typ kot talna obloga (po izboru arhitekta). 
Polaganje po tehničnih specifikacijah proizvajalca. 
V ceni zajeti tudi vsa potrebna pripravljalna in spremljajoča dela.
Obračun v m'; vključno z zastičenjem in zatesnitvijo.</t>
  </si>
  <si>
    <t>Kompletna dobava in montaža-vgradnja tipskih inox talnih zaključnih profilov za keramiko.
Izbor mora predhodno potrditi arhitekt!</t>
  </si>
  <si>
    <t>POŽARNA OPREMA</t>
  </si>
  <si>
    <t>Oplesk ometanih betonskih konstrukcij (minimalno tri nanosi) s poldisperzijsko barvo; vključno s potrebnim kitanjem, glajenjem in brušenjem, čiščenjem in impregniranjem z akril emulzijo. 
Barva izbrana po NCS ali RAL lestvici. Barvo potrdi projektant!
Obračun v m2.</t>
  </si>
  <si>
    <t>B11.</t>
  </si>
  <si>
    <t xml:space="preserve">Izvajalec del mora pridobiti in dostaviti vse potrebne ateste in certifikate za potrebe požarnega izkaza in izkaze o zanesljivosti objekta!
Pred dobavo je obvezna kontrola ustreznosti glede na zahteve iz požarne študije ! </t>
  </si>
  <si>
    <t xml:space="preserve">Vse kompletno z dobavo vsega potrebnega osnovnega in pritrdilnega materiala, z vsemi potrebnimi prenosi do mesta vgraditve ter z vsemi pomožnimi in pripravljalnimi deli. 
Izvedba po napotkih in tehničnih navodilih proizvajalca! </t>
  </si>
  <si>
    <t>• Splošni opis:</t>
  </si>
  <si>
    <t xml:space="preserve">Kompletna dobava in montaža gasilnih aparatov na prašek (gasilnik ima sposobnost 6 enot gasila; vključno z okvirjem za pritrditev.
Obračun v kos. </t>
  </si>
  <si>
    <t xml:space="preserve"> ROČNI GASILNIK na prah  - 6 EG (enot gasila) </t>
  </si>
  <si>
    <t xml:space="preserve">Kompletna dobava in montaža gasilnih aparatov na CO2; vključno z okvirjem za pritrditev.
Obračun v kos. </t>
  </si>
  <si>
    <t xml:space="preserve"> ROČNI GASILNIK na CO2  - 5 EG (enot gasila) </t>
  </si>
  <si>
    <t xml:space="preserve">Kompletna dobava in montaža varnostnih znakov za umik.
Izvedba v skladu s SIST 1013.
Obračun v kos. </t>
  </si>
  <si>
    <t xml:space="preserve">PIKTOGRAMI - znaki za umik </t>
  </si>
  <si>
    <t xml:space="preserve">Kompletna dobava in montaža varnostnih znakov za opremo.
Izvedba v skladu s SIST 1013.
Obračun v kos. </t>
  </si>
  <si>
    <t>PIKTOGRAMI - znaki za opremo</t>
  </si>
  <si>
    <t xml:space="preserve">Kompletna izdelava izvlečka požarnega reda in načrta evakuacije, z okvirjem in z  izobešanjem na vidno mesto.
Izvedba v skladu s SIST 1013.
Obračun v kos. </t>
  </si>
  <si>
    <t>IZVLEČEK POŽARNEGA REDA</t>
  </si>
  <si>
    <t>NAČRT EVAKUACIJE</t>
  </si>
  <si>
    <t>B12.</t>
  </si>
  <si>
    <t xml:space="preserve">PROJEKTANTSKI NADZOR (ARHITEKT)           </t>
  </si>
  <si>
    <t xml:space="preserve">PROJEKTANTSKI NADZOR (GRADBENE KONSTRUKCIJE)           </t>
  </si>
  <si>
    <t xml:space="preserve">PROJEKTANTSKI NADZOR (POŽARNA VARNOST)           </t>
  </si>
  <si>
    <t xml:space="preserve">PID (ARHITEKTURA)           </t>
  </si>
  <si>
    <t xml:space="preserve">PID (GRADBENE KONSTRUKCIJE)           </t>
  </si>
  <si>
    <t>ENERGETSKA IZKAZNICA</t>
  </si>
  <si>
    <t>Kompletna izdelava geodetskega posnetka in elaborata za vpis v uradne evidence s strani pooblaščenega izvajalca.
Po ponudbi pooblaščenega geometra.</t>
  </si>
  <si>
    <t xml:space="preserve">GEODETSKI POSNETEK IN ELABORAT  </t>
  </si>
  <si>
    <t>Kompletna izdelava projekta betona v skladu z veljavno zakonodajo.</t>
  </si>
  <si>
    <t>PROJEKT BETONA</t>
  </si>
  <si>
    <t>GRADBENI PROFILI</t>
  </si>
  <si>
    <t>GEOMEHANSKI NADZOR IN ZAKLJUČNO POROČILO</t>
  </si>
  <si>
    <t>ZAKOLIČBA OBJEKTA</t>
  </si>
  <si>
    <t>UREDITEV IN ORGANIZACIJA GRADBIŠČA</t>
  </si>
  <si>
    <t>Ocenjeno!</t>
  </si>
  <si>
    <t>Obračun v m2 neto tlorisne površine strehe; vključno z vsem potrebnim pritrdilnim materialom!</t>
  </si>
  <si>
    <t xml:space="preserve">V ceni  upoštevati tudi fazonske elemente, vključno z vsemi zaključki. 
Ponudnik mora v ceni enoto zajeti tudi vse potrebne odre; kasneje se le-ti ne bodo obračunavali!
</t>
  </si>
  <si>
    <t>RAZNE STREŠNE OBROBE , PREBOJI SKOZI STREHO</t>
  </si>
  <si>
    <t>A6.</t>
  </si>
  <si>
    <t xml:space="preserve">NEPREDVIDENA IN DODATNA GRADBENA DELA </t>
  </si>
  <si>
    <t>Razna gradbena dela, katera v fazi projektiranja niso bila predvidena, vendar so nujna za dokončanje del .
Obračun po dejanskih stroških na podlagi predhodnega naročila s strani investitorja in vpisa s strani nadzornega organa v gradbeni dnevnik !</t>
  </si>
  <si>
    <t>RAZNA GRADBENA DELA</t>
  </si>
  <si>
    <t>NEPREDVIDENA OBRTNA DELA</t>
  </si>
  <si>
    <t xml:space="preserve">NEPREDVIDENA IN DODATNA OBRTNA DELA </t>
  </si>
  <si>
    <t>Razna obrtna dela, katera v fazi projektiranja niso bila predvidena, vendar so nujna za dokončanje del .
Obračun po dejanskih stroških na podlagi predhodnega naročila s strani investitorja in vpisa s strani nadzornega organa v gradbeni dnevnik !</t>
  </si>
  <si>
    <t>Predvideno območje za temeljenje objekta</t>
  </si>
  <si>
    <t xml:space="preserve">Vse dimenzije oken, vrat in steklenih sten označene v načrtih so zidarske odprtine, zato je pred njihovim naročilom in dobavo potrebno narediti izmere na mestu samem in jih za izdelavo ponudbe in naročilo ustrezno prilagoditi. V primeru neskladja projektiranega stanja z dejanskim, se je potrebno o rešitvah nujno posvetovati s projektantom!
</t>
  </si>
  <si>
    <r>
      <rPr>
        <b/>
        <sz val="10"/>
        <rFont val="Arial Narrow"/>
        <family val="2"/>
      </rPr>
      <t xml:space="preserve">SPLOŠNA NAVODILA IN OPOZORILA GLEDE UPORABE NAČRTA
</t>
    </r>
    <r>
      <rPr>
        <sz val="10"/>
        <rFont val="Arial Narrow"/>
        <family val="2"/>
      </rPr>
      <t xml:space="preserve">IZDELAVO PONUDB IN IZVEDBO PROJEKTA JE POTREBNO IZDELATI SKLADNO Z NAČRTOM. NAČRT JE POTREBNO UPOŠTEVATI V CELOTI (RISBE, OPISI IN POPISI). 
V PRIMERU TISKARSKIH NAPAK IN MOREBITNIH NESKLADIJ V PROJEKTU, JE PONUDNIK ALI IZVAJALEC DOLŽAN NA TO OPOZORITI ODGOVORNEGA PROJEKTANTA.
PONUDNIK ALI IZVAJALEC JE DOLŽAN OPOZORITI NA MOREBITNO TEHNIČNO POMANJKLJIVOST IZVEDBENIH DETAJLOV, RISB, OPISOV ALI POPISOV. PREDLOGE POTRDITA ODGOVORNI PROJEKTANT IN INVESTITOR.
V SKLOP IZVAJALČEVE PONUDBE SODIJO VSI DELAVNIŠKI NAČRTI, KI JIH PRED IZVEDBO GLEDE TEHNIČNE PRAVILNOSTI, ZAHTEVANE KAKOVOSTI IN IZGLEDA POTRDI ODGOVORNI PROJEKTANT.
KJER NI OPREDELJENEGA IZVEDBENEGA INDUSTRIJSKEGA DETAJLA ALI IZDELKA, GA MORA IZVAJALEC PRED IZVEDBO PREDSTAVITI, IZBOR POTRDITA ODGOVORNI PROJEKTANT IN INVESTITOR.
VZORCE VSEH FINALNIH MATERIALOV JE PONUDNIK DOLŽAN PREDLOŽITI PROJEKTANTU V POTRDITEV. KJER SO MOŽNE ALTERNATIVE V IZBIRI MATERIALA (FINALNE OBLOGE POVRŠIN, NJIHOVE OBDELAVE, VIDNI IN NEVIDNI PRITRDILNI MATERIALI, PODKONSTRUKCIJE, VZORCI POTISKOV…).
VSE MERE JE OBVEZNO PREVERITI NA OBJEKTU.
</t>
    </r>
    <r>
      <rPr>
        <b/>
        <sz val="10"/>
        <rFont val="Arial Narrow"/>
        <family val="2"/>
      </rPr>
      <t xml:space="preserve">Enota cene mora vsebovati:
</t>
    </r>
    <r>
      <rPr>
        <sz val="10"/>
        <rFont val="Arial Narrow"/>
        <family val="2"/>
      </rPr>
      <t>Vsa potrebna pripravljalna dela, vsa potrebna merjenja na objektu, vse potrebne transporte do mesta vgrajevanja, skladiščenje materiala na gradbišču, atestiranje materialov in dokazovanje kvalitete z izjavami o lastnostih, atestiranje materialov in dokazovanje kvalitete z atesti, vso potrebno delo za dokončanje izdelka, vsa potrebna pomožna sredstva na objektu kot so lestve, delovni odri ..., usklajevanje z osnovnim načrtom in posvetovanje s projektantom!</t>
    </r>
  </si>
  <si>
    <r>
      <rPr>
        <sz val="9"/>
        <rFont val="Arial Narrow"/>
        <family val="2"/>
      </rPr>
      <t>m</t>
    </r>
    <r>
      <rPr>
        <vertAlign val="superscript"/>
        <sz val="9"/>
        <rFont val="Arial Narrow"/>
        <family val="2"/>
      </rPr>
      <t>2</t>
    </r>
  </si>
  <si>
    <r>
      <rPr>
        <sz val="9"/>
        <rFont val="Arial Narrow"/>
        <family val="2"/>
      </rPr>
      <t>m</t>
    </r>
    <r>
      <rPr>
        <vertAlign val="superscript"/>
        <sz val="9"/>
        <rFont val="Arial Narrow"/>
        <family val="2"/>
      </rPr>
      <t>1</t>
    </r>
  </si>
  <si>
    <r>
      <rPr>
        <u/>
        <sz val="9"/>
        <rFont val="Arial Narrow"/>
        <family val="2"/>
      </rPr>
      <t xml:space="preserve">V ceni vseh postavk, morajo biti zajeta vsa dela razvidna iz opisa v postavki ter opisa in grafičnih prilog v arhitekturi; </t>
    </r>
    <r>
      <rPr>
        <sz val="9"/>
        <rFont val="Arial Narrow"/>
        <family val="2"/>
      </rPr>
      <t xml:space="preserve"> dobavo in montaža, osnovni material, zasteklitve, pritrdilni in tesnilni material, okovje, zapiralno okovje ter material za vse zaključke.</t>
    </r>
  </si>
  <si>
    <r>
      <t>m</t>
    </r>
    <r>
      <rPr>
        <vertAlign val="superscript"/>
        <sz val="9"/>
        <rFont val="Arial Narrow"/>
        <family val="2"/>
      </rPr>
      <t>2</t>
    </r>
  </si>
  <si>
    <r>
      <t>Kompletna izdelava zaključnega sloja fasade v sestavi:
- zaključni sloj JUBIZOL Silicona Finish S 2,0 mm,
- osnovni prednamaz JUBIZOL Unigrund.</t>
    </r>
    <r>
      <rPr>
        <sz val="9"/>
        <rFont val="Arial Narrow"/>
        <family val="2"/>
      </rPr>
      <t xml:space="preserve">
Obračun v m2.</t>
    </r>
  </si>
  <si>
    <t>Nabava, dobava in vgrajevanje tamponskega nasutja iz čistega gramoza granulacije 0-60 mm (odvisno od  zahtev geomehanika) s potrebnim planiranjem, premeti, razstiranjem in utrjevanjem po plasteh.
Stopnja utrjevanja po dogovoru s statikom oziroma kot je določeno v projektu gradbenih konstrukcij in v geomehanskem poročilu.
Obračun v m3 v zbitem stanju.</t>
  </si>
  <si>
    <t>Kompletna dobava in montaža alu. okna; izdelanega po opisu v shemah, splošnih določilih in uvodnem pojasnilu.</t>
  </si>
  <si>
    <r>
      <rPr>
        <b/>
        <sz val="10"/>
        <rFont val="Arial Narrow"/>
        <family val="2"/>
      </rPr>
      <t>SPLOŠNA NAVODILA IN OPOZORILA GLEDE UPORABE NAČRTA</t>
    </r>
    <r>
      <rPr>
        <sz val="10"/>
        <rFont val="Arial Narrow"/>
        <family val="2"/>
      </rPr>
      <t xml:space="preserve">
IZDELAVO PONUDB IN IZVEDBO PROJEKTA JE POTREBNO IZDELATI SKLADNO Z NAČRTOM. NAČRT JE POTREBNO UPOŠTEVATI V CELOTI (RISBE, OPISI IN POPISI). 
V PRIMERU TISKARSKIH NAPAK IN MOREBITNIH NESKLADIJ V PROJEKTU, JE PONUDNIK ALI IZVAJALEC DOLŽAN NA TO OPOZORITI ODGOVORNEGA PROJEKTANTA.
PONUDNIK ALI IZVAJALEC JE DOLŽAN OPOZORITI NA MOREBITNO TEHNIČNO POMANJKLJIVOST IZVEDBENIH DETAJLOV, RISB, OPISOV ALI POPISOV. PREDLOGE POTRDITA ODGOVORNI PROJEKTANT IN INVESTITOR.
V SKLOP IZVAJALČEVE PONUDBE SODIJO VSI DELAVNIŠKI NAČRTI, KI JIH PRED IZVEDBO GLEDE TEHNIČNE PRAVILNOSTI, ZAHTEVANE KAKOVOSTI IN IZGLEDA POTRDI ODGOVORNI PROJEKTANT.
KJER NI OPREDELJENEGA IZVEDBENEGA INDUSTRIJSKEGA DETAJLA ALI IZDELKA, GA MORA IZVAJALEC PRED IZVEDBO PREDSTAVITI, IZBOR POTRDITA ODGOVORNI PROJEKTANT IN INVESTITOR.
</t>
    </r>
    <r>
      <rPr>
        <b/>
        <sz val="10"/>
        <rFont val="Arial Narrow"/>
        <family val="2"/>
      </rPr>
      <t>Enota cene mora vsebovati:</t>
    </r>
    <r>
      <rPr>
        <sz val="10"/>
        <rFont val="Arial Narrow"/>
        <family val="2"/>
      </rPr>
      <t xml:space="preserve">
Vsa potrebna pripravljalna dela, vsa potrebna merjenja na objektu, vse potrebne transporte do mesta vgrajevanja, skladiščenje materiala na gradbišču, atestiranje materialov in dokazovanje kvalitete z izjavami o lastnostih, atestiranje materialov in dokazovanje kvalitete z atesti, vso potrebno delo za dokončanje izdelka, vsa potrebna pomožna sredstva na objektu kot so lestve, delovni odri ..., usklajevanje z osnovnim načrtom in posvetovanje s projektantom!</t>
    </r>
  </si>
  <si>
    <r>
      <t>m</t>
    </r>
    <r>
      <rPr>
        <vertAlign val="superscript"/>
        <sz val="9"/>
        <rFont val="Arial Narrow"/>
        <family val="2"/>
      </rPr>
      <t>3</t>
    </r>
  </si>
  <si>
    <r>
      <t xml:space="preserve">Ocenjena povprečna debelina nasutja </t>
    </r>
    <r>
      <rPr>
        <b/>
        <sz val="9"/>
        <rFont val="Arial Narrow"/>
        <family val="2"/>
      </rPr>
      <t>50 cm</t>
    </r>
  </si>
  <si>
    <r>
      <t xml:space="preserve">Dobava in vgrajevanje betona  C12/15 (SIST EN 206-1) v nearmirane konstrukcije; z vsemi pomožnimi deli in prenosi do mesta vgraditve. 
</t>
    </r>
    <r>
      <rPr>
        <b/>
        <sz val="9"/>
        <rFont val="Arial Narrow"/>
        <family val="2"/>
      </rPr>
      <t>PODLOŽNI BETON</t>
    </r>
    <r>
      <rPr>
        <sz val="9"/>
        <rFont val="Arial Narrow"/>
        <family val="2"/>
      </rPr>
      <t xml:space="preserve"> deb. 10 cm.
Obračun v m3.</t>
    </r>
  </si>
  <si>
    <r>
      <t>BETON C25/30;</t>
    </r>
    <r>
      <rPr>
        <sz val="9"/>
        <rFont val="Arial Narrow"/>
        <family val="2"/>
      </rPr>
      <t xml:space="preserve"> AB zid </t>
    </r>
    <r>
      <rPr>
        <b/>
        <sz val="9"/>
        <rFont val="Arial Narrow"/>
        <family val="2"/>
      </rPr>
      <t xml:space="preserve"> 0,20-0,30 </t>
    </r>
    <r>
      <rPr>
        <sz val="9"/>
        <rFont val="Arial Narrow"/>
        <family val="2"/>
      </rPr>
      <t>m3/m2</t>
    </r>
  </si>
  <si>
    <r>
      <t xml:space="preserve">Dobava in vgrajevanje betona  C25/30 (SIST EN 206-1) v armirane konstrukcije; z vsemi pomožnimi deli in prenosi do mesta vgraditve. 
</t>
    </r>
    <r>
      <rPr>
        <b/>
        <sz val="9"/>
        <rFont val="Arial Narrow"/>
        <family val="2"/>
      </rPr>
      <t>AB STEBRI.</t>
    </r>
    <r>
      <rPr>
        <sz val="9"/>
        <rFont val="Arial Narrow"/>
        <family val="2"/>
      </rPr>
      <t xml:space="preserve">
Obračun v m3</t>
    </r>
  </si>
  <si>
    <r>
      <rPr>
        <b/>
        <sz val="9"/>
        <rFont val="Arial Narrow"/>
        <family val="2"/>
      </rPr>
      <t>BETON C25/30</t>
    </r>
    <r>
      <rPr>
        <sz val="9"/>
        <rFont val="Arial Narrow"/>
        <family val="2"/>
      </rPr>
      <t>;</t>
    </r>
    <r>
      <rPr>
        <b/>
        <sz val="9"/>
        <rFont val="Arial Narrow"/>
        <family val="2"/>
      </rPr>
      <t xml:space="preserve"> stebri</t>
    </r>
    <r>
      <rPr>
        <sz val="9"/>
        <rFont val="Arial Narrow"/>
        <family val="2"/>
      </rPr>
      <t xml:space="preserve"> 0,12 - 0,20 m3/m1</t>
    </r>
  </si>
  <si>
    <r>
      <rPr>
        <b/>
        <sz val="9"/>
        <rFont val="Arial Narrow"/>
        <family val="2"/>
      </rPr>
      <t>BETON C25/30</t>
    </r>
    <r>
      <rPr>
        <sz val="9"/>
        <rFont val="Arial Narrow"/>
        <family val="2"/>
      </rPr>
      <t>;</t>
    </r>
    <r>
      <rPr>
        <b/>
        <sz val="9"/>
        <rFont val="Arial Narrow"/>
        <family val="2"/>
      </rPr>
      <t xml:space="preserve"> PLOŠČA NAD PRITLIČJEM,</t>
    </r>
    <r>
      <rPr>
        <sz val="9"/>
        <rFont val="Arial Narrow"/>
        <family val="2"/>
      </rPr>
      <t xml:space="preserve"> debelina 20 cm</t>
    </r>
  </si>
  <si>
    <r>
      <rPr>
        <b/>
        <sz val="9"/>
        <rFont val="Arial Narrow"/>
        <family val="2"/>
      </rPr>
      <t>BETON C12/15;</t>
    </r>
    <r>
      <rPr>
        <sz val="9"/>
        <rFont val="Arial Narrow"/>
        <family val="2"/>
      </rPr>
      <t xml:space="preserve"> razna obbetoniranja</t>
    </r>
  </si>
  <si>
    <r>
      <t>m</t>
    </r>
    <r>
      <rPr>
        <vertAlign val="superscript"/>
        <sz val="9"/>
        <rFont val="Arial Narrow"/>
        <family val="2"/>
      </rPr>
      <t>1</t>
    </r>
  </si>
  <si>
    <t>LEKARNA MORAVČE</t>
  </si>
  <si>
    <t>SEPTEMBER 2023</t>
  </si>
  <si>
    <t>BIRO L, Cesta na Poljane 18, 1210 Ljubljana</t>
  </si>
  <si>
    <t>odg. vodja projekta:</t>
  </si>
  <si>
    <t>odg. projektant:</t>
  </si>
  <si>
    <r>
      <rPr>
        <b/>
        <sz val="12"/>
        <rFont val="Arial"/>
        <family val="2"/>
      </rPr>
      <t>Franc Hočevar,</t>
    </r>
    <r>
      <rPr>
        <sz val="12"/>
        <rFont val="Arial"/>
        <family val="2"/>
        <charset val="238"/>
      </rPr>
      <t xml:space="preserve"> univ.dipl. ing.arh.</t>
    </r>
  </si>
  <si>
    <t>112/23</t>
  </si>
  <si>
    <r>
      <rPr>
        <b/>
        <sz val="9"/>
        <color rgb="FFFF0000"/>
        <rFont val="Arial Narrow"/>
        <family val="2"/>
      </rPr>
      <t>LO.01</t>
    </r>
    <r>
      <rPr>
        <b/>
        <sz val="9"/>
        <rFont val="Arial Narrow"/>
        <family val="2"/>
      </rPr>
      <t xml:space="preserve"> - DVOKRILNO OKNO, dim. 180 / 120 cm</t>
    </r>
  </si>
  <si>
    <r>
      <rPr>
        <b/>
        <sz val="9"/>
        <color rgb="FFFF0000"/>
        <rFont val="Arial Narrow"/>
        <family val="2"/>
      </rPr>
      <t>LO.03</t>
    </r>
    <r>
      <rPr>
        <b/>
        <sz val="9"/>
        <rFont val="Arial Narrow"/>
        <family val="2"/>
      </rPr>
      <t xml:space="preserve"> - DVOKRILNO OKNO, dim. 205 / 170 cm</t>
    </r>
  </si>
  <si>
    <t xml:space="preserve">Dimenzije v cm:
-ZIDARSKA MERA ODPRTINE: 215/270cm
-VRATA: 100 x 220cm (svetla mera prehoda)
-NADSVETLOBA: 215 x 37cm
</t>
  </si>
  <si>
    <t>Kompletna dobava in montaža zunanje alu zastekljene stene vetrolova z dvokrilnimi evakuacijskimi drsnimi steklenimi vrati; izdelane po opisu v shemah, splošnih določilih in uvodnem pojasnilu.</t>
  </si>
  <si>
    <t>ALU STEKLENE STENE IN VRATA</t>
  </si>
  <si>
    <t>Opis:
ZUNANJA STENA VETROLOVA Z DVOKRILNIMI VRATI AV1, STRANSKIMI FIKSNIMI ZASTEKLITVAMI,</t>
  </si>
  <si>
    <r>
      <rPr>
        <b/>
        <sz val="9"/>
        <color rgb="FFFF0000"/>
        <rFont val="Arial Narrow"/>
        <family val="2"/>
      </rPr>
      <t>VET-ZS1</t>
    </r>
    <r>
      <rPr>
        <b/>
        <sz val="9"/>
        <rFont val="Arial Narrow"/>
        <family val="2"/>
        <charset val="238"/>
      </rPr>
      <t xml:space="preserve"> - ZUN. STENA VETROLOVA Z DRSNIMI VRATI </t>
    </r>
    <r>
      <rPr>
        <b/>
        <sz val="9"/>
        <color rgb="FFFF0000"/>
        <rFont val="Arial Narrow"/>
        <family val="2"/>
      </rPr>
      <t>AV1</t>
    </r>
    <r>
      <rPr>
        <b/>
        <sz val="9"/>
        <rFont val="Arial Narrow"/>
        <family val="2"/>
        <charset val="238"/>
      </rPr>
      <t xml:space="preserve"> , dim. 215 / 267 cm</t>
    </r>
  </si>
  <si>
    <r>
      <rPr>
        <b/>
        <sz val="9"/>
        <color rgb="FFFF0000"/>
        <rFont val="Arial Narrow"/>
        <family val="2"/>
      </rPr>
      <t>VET-ZS2</t>
    </r>
    <r>
      <rPr>
        <b/>
        <sz val="9"/>
        <rFont val="Arial Narrow"/>
        <family val="2"/>
        <charset val="238"/>
      </rPr>
      <t xml:space="preserve"> - NOT. STENA VETROLOVA Z DRSNIMI VRATI </t>
    </r>
    <r>
      <rPr>
        <b/>
        <sz val="9"/>
        <color rgb="FFFF0000"/>
        <rFont val="Arial Narrow"/>
        <family val="2"/>
      </rPr>
      <t>AV2</t>
    </r>
    <r>
      <rPr>
        <b/>
        <sz val="9"/>
        <rFont val="Arial Narrow"/>
        <family val="2"/>
        <charset val="238"/>
      </rPr>
      <t xml:space="preserve"> , dim. 215 / 267 cm</t>
    </r>
  </si>
  <si>
    <t>ALU STEKLENE STENE</t>
  </si>
  <si>
    <t>Kompletna dobava in montaža notranje alu zastekljene stene vetrolova z dvokrilnimi evakuacijskimi drsnimi steklenimi vrati; izdelane po opisu v shemah, splošnih določilih in uvodnem pojasnilu.</t>
  </si>
  <si>
    <r>
      <rPr>
        <b/>
        <sz val="9"/>
        <color rgb="FFFF0000"/>
        <rFont val="Arial Narrow"/>
        <family val="2"/>
      </rPr>
      <t>SS1</t>
    </r>
    <r>
      <rPr>
        <b/>
        <sz val="9"/>
        <rFont val="Arial Narrow"/>
        <family val="2"/>
        <charset val="238"/>
      </rPr>
      <t xml:space="preserve"> -  STENA VETROLOVA, dim. 103 / 267 cm</t>
    </r>
  </si>
  <si>
    <t>Opis:
NOTRANJA STRANICA VETROLOVA Z NADSVETLOBO,</t>
  </si>
  <si>
    <t xml:space="preserve">Izvedba:
ZASTEKLITEV 10 MM KALJENO, VARNOSTNO STEKLO, VSE V MINIMALNIH STEKLARSKIH PROFILIH 
</t>
  </si>
  <si>
    <t>Kompletna dobava in montaža notranje zastekljene stene vetrolova z nadsvetlobo; izdelane po opisu v shemah, splošnih določilih in uvodnem pojasnilu.</t>
  </si>
  <si>
    <t xml:space="preserve">Dimenzije v cm:
-DIMENZIJE CELOTNEGA ELEMENTA: 103/267 cm (nadsvetloba 103 x 37 cm),
</t>
  </si>
  <si>
    <t xml:space="preserve">NOTRANJA DRSNA VRATA Z VGRADNO KASETO </t>
  </si>
  <si>
    <t>Kompletna dobava in montaža notranji vrat; izdelanih po opisu v shemah, splošnih določilih in uvodnem pojasnilu.</t>
  </si>
  <si>
    <t>Debelina izgotovljenega zidu 12,5-15,0 cm ; širino podboja prilagoditi debelini stene!</t>
  </si>
  <si>
    <r>
      <rPr>
        <b/>
        <sz val="9"/>
        <color rgb="FFFF0000"/>
        <rFont val="Arial Narrow"/>
        <family val="2"/>
      </rPr>
      <t>V2</t>
    </r>
    <r>
      <rPr>
        <b/>
        <sz val="9"/>
        <rFont val="Arial Narrow"/>
        <family val="2"/>
      </rPr>
      <t xml:space="preserve"> - ENOKRILNA NOTRANJA  VRATA,</t>
    </r>
    <r>
      <rPr>
        <sz val="9"/>
        <rFont val="Arial Narrow"/>
        <family val="2"/>
      </rPr>
      <t xml:space="preserve"> svetla dim. vrat:  </t>
    </r>
    <r>
      <rPr>
        <b/>
        <sz val="9"/>
        <rFont val="Arial Narrow"/>
        <family val="2"/>
      </rPr>
      <t xml:space="preserve">70 / 210 </t>
    </r>
    <r>
      <rPr>
        <sz val="9"/>
        <rFont val="Arial Narrow"/>
        <family val="2"/>
      </rPr>
      <t>cm</t>
    </r>
  </si>
  <si>
    <r>
      <rPr>
        <b/>
        <sz val="9"/>
        <color rgb="FFFF0000"/>
        <rFont val="Arial Narrow"/>
        <family val="2"/>
      </rPr>
      <t>V1</t>
    </r>
    <r>
      <rPr>
        <b/>
        <sz val="9"/>
        <rFont val="Arial Narrow"/>
        <family val="2"/>
      </rPr>
      <t xml:space="preserve"> - ENOKRILNA NOTRANJA  VRATA,</t>
    </r>
    <r>
      <rPr>
        <sz val="9"/>
        <rFont val="Arial Narrow"/>
        <family val="2"/>
      </rPr>
      <t xml:space="preserve"> svetla dim. vrat:  </t>
    </r>
    <r>
      <rPr>
        <b/>
        <sz val="9"/>
        <rFont val="Arial Narrow"/>
        <family val="2"/>
      </rPr>
      <t xml:space="preserve">80 / 210 </t>
    </r>
    <r>
      <rPr>
        <sz val="9"/>
        <rFont val="Arial Narrow"/>
        <family val="2"/>
      </rPr>
      <t>cm</t>
    </r>
  </si>
  <si>
    <t>DOPLAČILO ZA ZAPIRANJE ODPRTINE ZA DOSTOP NA PODSTREHO, vel. 0,50-1,50 m2</t>
  </si>
  <si>
    <t>Dimenzije v cm:
-ZIDARSKA MERA ODPRTINE: 110/220 cm
-VRATA-KRILO: 94 x 215 cm</t>
  </si>
  <si>
    <t>Vsi pritrdilni, tesnilni in ostali elementi se morajo izvesti po izvedbenem projektu in navodilih proizvajalca vrat!
Izvedbena dokumentacija je vključena v ceni posamezne postavke!</t>
  </si>
  <si>
    <t>Izvajalec je dolžan ob vgradnji elementov zaščititi vse notranje prostore in opremo,  očistiti notranje prostore nesnage, ki nastane ob /montaži oken in vrat ter obdelavo špalet. Ob predaji objekta je predati poročilo o ravnanju z gradbenimi odpadki.</t>
  </si>
  <si>
    <t xml:space="preserve">V ceni je potrebno upoštevati dobavo vsega potrebnega materiala in dela, ki se izvajajo po navodilih proizvajalca in ponudnika sistema suhomontažnih pregradnih sten.   </t>
  </si>
  <si>
    <r>
      <t xml:space="preserve">Predelna stena deb. </t>
    </r>
    <r>
      <rPr>
        <sz val="11"/>
        <color rgb="FFFF0000"/>
        <rFont val="Arial Narrow"/>
        <family val="2"/>
        <scheme val="minor"/>
      </rPr>
      <t xml:space="preserve">125 </t>
    </r>
    <r>
      <rPr>
        <sz val="11"/>
        <color rgb="FF0070C0"/>
        <rFont val="Arial Narrow"/>
        <family val="2"/>
        <charset val="238"/>
        <scheme val="minor"/>
      </rPr>
      <t xml:space="preserve">mm, enojna kovinska podkonstrukcija deb. 75 mm, obojestranska dvoslojna obloga z mavčnimi ploščami d = 12,5 mm, samonosna izolacija d = 75 mm, zvočna izolativnost  Rw = 51 dB, bandažirano v kvaliteti K2, višina stene do 3,60 m.
</t>
    </r>
  </si>
  <si>
    <t>PS 12/125 mm, CW75, 4MP, 52dB, do 3,6m</t>
  </si>
  <si>
    <r>
      <t xml:space="preserve">Predelna stena deb. </t>
    </r>
    <r>
      <rPr>
        <sz val="11"/>
        <color rgb="FFFF0000"/>
        <rFont val="Arial Narrow"/>
        <family val="2"/>
        <scheme val="minor"/>
      </rPr>
      <t>205</t>
    </r>
    <r>
      <rPr>
        <sz val="11"/>
        <color rgb="FF0070C0"/>
        <rFont val="Arial Narrow"/>
        <family val="2"/>
        <charset val="238"/>
        <scheme val="minor"/>
      </rPr>
      <t xml:space="preserve"> mm, dvojna kovinska podkonstrukcija deb. 75+75 mm, obojestranska dvoslojna obloga z mavčnimi ploščami d = 12,5 mm, samonosna izolacija d = 80 mm, zvočna izolativnost  Rw = 64 dB, bandažirano v kvaliteti K2, višina stene do 3,60 m.
</t>
    </r>
  </si>
  <si>
    <t>PS 15/105 mm, CW 75+75, 4MP, 64dB, do 3,6m</t>
  </si>
  <si>
    <t>SPUŠČENI KASETIRANI STROP 60 x 60 cm</t>
  </si>
  <si>
    <t>Kompletna dobava in montaža SPUŠČENEGA STROPA - vertikalne zapore  oz. pregrade  z montažo kovinske konstrukcije in montažo mavčno kartonskih plošč.
Bandažirano v kvaliteti K2
Izvedba po sistemu Knauf ali enakovredno. 
Obračun v m2.</t>
  </si>
  <si>
    <t>Obračun v m2</t>
  </si>
  <si>
    <t>Doplačilo za vgradnjo-montažo kovinskega objemnega podboja (Jekleni popolnoma obdani podboji (Je-UP) do površine 2 m2, v montažni steni iz mavčnih plošč (MP-Ste), ne glede na debelino stene, samo vgradnja. Podboj dobavi naročnik suhomontažnih del.</t>
  </si>
  <si>
    <t>Izvedba nosilnih podkonstrukcij v montažne stene za potrebe vgradnih sanitarnih elementov po želji naročnika..</t>
  </si>
  <si>
    <t>Doplačilo za dobavo in vgradnja tretje plasti plošč (npr. zaradi ojačitve sten) med profili pri montažnih stenah (MSte), višina do 25 cm; za potrebe obešanja in pritrjevanja opreme v prostorih : officina, magistralna receptura, čajna kuhinja, WC,……  );skladno z načrtom arhitekture in s površinskimi načrti opreme!</t>
  </si>
  <si>
    <t>Dp. OSB plošče deb. 20 mm; višina 25 cm</t>
  </si>
  <si>
    <t>Dp. Izvedba podkonstrukcij za vgradnje sanitarne elemente za naročnika</t>
  </si>
  <si>
    <t xml:space="preserve">Dp. SISTEM UA 75 S PRITRDILNIM KOMPLETOM  </t>
  </si>
  <si>
    <t>Lokacija: odprtini v mag. recepturi</t>
  </si>
  <si>
    <t>Doplačilo za dobavo in montažo podkonstrukcije za vratne odprtine - podboje; vključno s potrebnimi pritrdilnimi elementi (kompleti).
Višina profila do 3,60 m.
Obračun v m1.</t>
  </si>
  <si>
    <t>Doplačilo za dobavo in montažo podkonstrukcije za odprtine v su-mo steni; vključno s potrebnimi pritrdilnimi elementi (kompleti).
Obračun v m1</t>
  </si>
  <si>
    <t xml:space="preserve">Pri formiranju cen upoštevati splošne opise in razpisne pogoje! 
V ceno je zajeti tudi vse potrebne odre, vsa potrebna pomožna dela in transporte do mesta vgraditve.
</t>
  </si>
  <si>
    <t>Keramičarska dela morajo biti izvršena po določiloh veljavnih normativov in v soglasju s tehničnimi predpisi za keramičarska dela. Kvaliteta keramičnih ploščic  mora ustrezati standardu SIST EN 45014.</t>
  </si>
  <si>
    <t xml:space="preserve">Tlaki in stene morajo izpolnjevati naslednje zahteve:
-dolga življenjska doba,
-mala obraba,
-kvalitetni sijaj,
-enostavno vzdrževanje,
-enostavno čiščenje;
-v vseh prostorih v zgradbi se na vseh vrstah tlakov predvidijo polkrožni zaključki (zaokrožnice R=10 cm) in stenske obrobe,
-vsi tlaki morajo ustrezati vsem sanitarno higienskim zahtevam,
-vsi tlaki v mokrih prostorih morajo biti v naklonu napram odtočnim mestom.
</t>
  </si>
  <si>
    <t>Za vse nejasnosti ali variantne rešitve se je obvezno posvetovati s projektantom.</t>
  </si>
  <si>
    <t xml:space="preserve">Izvajalec keramičarskih del s svojim delom ne sme poškodovati ali onesnažiti drugih izdelkov, po potrebi mora te ustrezno zaščititi. Po izvršenem delu mora izvajalec keramičarskih del odstraniti ves preostali material in odpadke ter očistiti prostore, ki so bili zaradi njegovih del onesnaženi.
</t>
  </si>
  <si>
    <t>Enotne cene morajo vsebovati:</t>
  </si>
  <si>
    <t>vso potrebno dokumentacijo za začetek del,</t>
  </si>
  <si>
    <t>vsa potrebna pripravljalna in pospravljalna dela,</t>
  </si>
  <si>
    <t>snemanje potrebnih izmer na gradbišču in po načrtih,</t>
  </si>
  <si>
    <t>prenos in obeleževanje višinskih točk na objektu,</t>
  </si>
  <si>
    <t>po potrebi izdelava vzorca in vgradnja le-tega na objektu,</t>
  </si>
  <si>
    <t>pregled in čiščenje podloge,</t>
  </si>
  <si>
    <t>ves potrebni material: glavni, pomožni, pritrdilni in vezni material,</t>
  </si>
  <si>
    <t>vse potrebne transporte in prenose,</t>
  </si>
  <si>
    <t>ustrezno začasno skladiščenje na delovišču,</t>
  </si>
  <si>
    <t>vsa potrebna pomožna sredstva za montažo in demontažo na objektu,</t>
  </si>
  <si>
    <t>uporabo vse potrebne mehanizacije ali drugih delovnih sredstev z vsemi stroški povezanimi s tem,</t>
  </si>
  <si>
    <t>usklajevanje z osnovnim načrtom in posvetovanje s projektantom,</t>
  </si>
  <si>
    <t>vse potrebne zaključke po shemi in detajlu arhitekta z vsem tesnilnim in pritrdilnim materialom za popolnoma izgotovljen in funkcionalen izdelek,</t>
  </si>
  <si>
    <t>stičenje-fugiranje z vodoodporno maso v tonu po izboru arhitekta,</t>
  </si>
  <si>
    <t>potrebne dilatacije,</t>
  </si>
  <si>
    <t>vso potrebno delo do končnega izdelka,</t>
  </si>
  <si>
    <t>vsa potrebna dokazovanja kakovosti materiala, pravilnega načina izvedbe in izvedenih del (certifikati uporabljenih materialov, meritve tlačne trdnosti, poročila, itd.),</t>
  </si>
  <si>
    <t>terminsko usklajevanje del z ostalimi izvajalci na objektu,</t>
  </si>
  <si>
    <t>vse potrebne ukrepe za doseganje zahtevane kakovosti in rokov iz potrjenega terminskega plana izvajalca,</t>
  </si>
  <si>
    <t>popravilo morebitne povzročene škode ostalim izvajalcem na gradbišču,</t>
  </si>
  <si>
    <t>čiščenje prostorov in oblog, nakladanje in odvoz odpadnega materiala na stalno deponijo,</t>
  </si>
  <si>
    <t>plačilo komunalnega prispevka za stalno deponijo odpadnega materiala,</t>
  </si>
  <si>
    <t>vse ukrepe za zaščito delavcev na gradbišču, skladno z veljavnimi predpisi s področja varnosti in zdravja pri delu,</t>
  </si>
  <si>
    <t>izdelavo vseh potrebnih detajlov in dopolnilnih del, katera je potrebno izvesti za dokončanje posameznih del tudi, če potrebni detajli in zaključki niso podrobno navedeni in opisani v popisu del in so ta dopolnila nujna za pravilno funkcioniranje posameznih sistemov in elementov objekta.</t>
  </si>
  <si>
    <t>vso potrebno dokumentacijo o izvedenih delih.</t>
  </si>
  <si>
    <t xml:space="preserve">Zastičenje stikov (zajeto v ceni) z vodoodporno fugirno maso.
</t>
  </si>
  <si>
    <t>Barvo fugirne mase izbere projektant oz. investitor na podlagi pravočasno dostavljenih vzorcev v potrditev; tako da dobavni rok le-te ne more vplivati na rok izvedbe del!</t>
  </si>
  <si>
    <t>Dilatacijske fuge med vogali obloženimi s stenskimi ploščicami in med talno keramiko in nizkostensko obrobo oz. ker. ploščicami se izvedejo s PE tesnilno vrvico in trajnoelastičnim kitom; kar je potrebno zajeti v ceni posamezne postavke!!</t>
  </si>
  <si>
    <t>V izmerah je upoštevana neto površina oblaganja, ne glede na to, da je potrebno polaganje izvesti točno po predloženem načrtu polaganja keramičnih ploščic.
Izvajalec si mora zagotoviiti zadostno količino keramičnih ploščic (z rezervo za kalo in z upoštevanjem odreznin zaradi ujemanja z rastrom) !</t>
  </si>
  <si>
    <t xml:space="preserve">Nabava, dobava in oblaganje tal z velikoformatnimi retificiranimi granitogreskeramičnimi ploščicami I. kvalitete, s polaganjem na lepilo po specifikaciji proizvajalca. 
Vključno s stičenjem s kvalitetno vodonepropustno fleksibilno fugirno maso, z dodatki za vodoodbojnost  in preprečavanja nastajanja plesni. Polaganje po tehničnih specifikacijah proizvajalca in shemi v načrtu arhitekture. V ceni zajeti tudi vsa potrebna pripravljalna in spremljajoča dela. </t>
  </si>
  <si>
    <r>
      <t xml:space="preserve">TALNA KERAMIKA-GRANITOGRES </t>
    </r>
    <r>
      <rPr>
        <sz val="9"/>
        <rFont val="Arial Narrow"/>
        <family val="2"/>
      </rPr>
      <t xml:space="preserve"> – (oficina, vetrolov,svetovanje) </t>
    </r>
  </si>
  <si>
    <r>
      <t xml:space="preserve">TALNA KERAMIKA </t>
    </r>
    <r>
      <rPr>
        <sz val="9"/>
        <rFont val="Arial Narrow"/>
        <family val="2"/>
      </rPr>
      <t xml:space="preserve">– (tehnični prostor, čistila) </t>
    </r>
  </si>
  <si>
    <t xml:space="preserve">Nabava, dobava in oblaganje tal s keramičnimi ploščicami I. kvalitete, s polaganjem na lepilo po specifikaciji proizvajalca. 
Vključno s stičenjem s kvalitetno vodonepropustno fleksibilno fugirno maso, z dodatki za vodoodbojnost  in preprečavanja nastajanja plesni. Polaganje po tehničnih specifikacijah proizvajalca in shemi v načrtu arhitekture. V ceni zajeti tudi vsa potrebna pripravljalna in spremljajoča dela. </t>
  </si>
  <si>
    <t>Ploščice deb. 1 cm, vel. 0,08-0,20 m2 po izbiri arhitekta</t>
  </si>
  <si>
    <t>Ploščice deb. 1 cm, vel. 0,25-0,40 m2 po izbiri arhitekta</t>
  </si>
  <si>
    <t>EMCO PREDPRAŽNIK 120 x 90 cm</t>
  </si>
  <si>
    <t>VINIL TALNA OBLOGA</t>
  </si>
  <si>
    <t>STENSKA ZAOKROŽNICA S PODL. PROFILOM, H=10 CM</t>
  </si>
  <si>
    <t>PRIPRAVA PODLAGE (brušenje, itzravnalna masa,…)</t>
  </si>
  <si>
    <t xml:space="preserve">Za potrebe projektiranje in izvedbe objekta je bilo izdelano GEOLOŠKO TEHNIČNO POROČILO št. 11/2017, v septembru 2017; le te-ga je potrebno striktno upoštevati! </t>
  </si>
  <si>
    <r>
      <t>BETON C12/15; podložni beton  0,08 - 0,12 m3/m2</t>
    </r>
    <r>
      <rPr>
        <sz val="9"/>
        <rFont val="Arial Narrow"/>
        <family val="2"/>
      </rPr>
      <t xml:space="preserve"> (pod pas. temelji)</t>
    </r>
  </si>
  <si>
    <r>
      <t xml:space="preserve">Dobava in vgrajevanje betona  C12/15 (SIST EN 206-1) v nearmirane konstrukcije; z vsemi pomožnimi deli in prenosi do mesta vgraditve. 
</t>
    </r>
    <r>
      <rPr>
        <b/>
        <sz val="9"/>
        <rFont val="Arial Narrow"/>
        <family val="2"/>
      </rPr>
      <t>PODLOŽNI BETON</t>
    </r>
    <r>
      <rPr>
        <sz val="9"/>
        <rFont val="Arial Narrow"/>
        <family val="2"/>
      </rPr>
      <t xml:space="preserve"> deb. 15 cm.
Obračun v m3.</t>
    </r>
  </si>
  <si>
    <r>
      <t>BETON C12/15; podložni beton  0,12 - 0,20 m3/m2</t>
    </r>
    <r>
      <rPr>
        <sz val="9"/>
        <rFont val="Arial Narrow"/>
        <family val="2"/>
      </rPr>
      <t xml:space="preserve"> (pod tlaki)</t>
    </r>
  </si>
  <si>
    <r>
      <t xml:space="preserve">Dobava in vgrajevanje betona  C25/30 (SIST EN 206-1) v armirane konstrukcije; z vsemi pomožnimi deli in prenosi do mesta vgraditve. 
</t>
    </r>
    <r>
      <rPr>
        <b/>
        <sz val="9"/>
        <rFont val="Arial Narrow"/>
        <family val="2"/>
      </rPr>
      <t>PASOVNI TEMELJI</t>
    </r>
    <r>
      <rPr>
        <sz val="9"/>
        <rFont val="Arial Narrow"/>
        <family val="2"/>
      </rPr>
      <t xml:space="preserve">
Obračun v m3</t>
    </r>
  </si>
  <si>
    <t>presek : 1,00 * 1,00 m</t>
  </si>
  <si>
    <r>
      <t>BETON C25/30;</t>
    </r>
    <r>
      <rPr>
        <sz val="9"/>
        <rFont val="Arial Narrow"/>
        <family val="2"/>
      </rPr>
      <t xml:space="preserve"> pasovni temelji, presek nad </t>
    </r>
    <r>
      <rPr>
        <b/>
        <sz val="9"/>
        <rFont val="Arial Narrow"/>
        <family val="2"/>
      </rPr>
      <t xml:space="preserve">0,30 </t>
    </r>
    <r>
      <rPr>
        <sz val="9"/>
        <rFont val="Arial Narrow"/>
        <family val="2"/>
      </rPr>
      <t>m3/m1</t>
    </r>
  </si>
  <si>
    <t>Kompletna izdelava in demontaža dvostranskega opaža pasovnih temeljev,  s prenosom materiala do mesta vgraditve, razopaževanjem, čiščenjem opaža, vsemi pomožnimi deli.
Obračun v m2.</t>
  </si>
  <si>
    <t>DVOSTRANSKI OPAŽ PASOVNIH TEMELJEV</t>
  </si>
  <si>
    <t>Kompletna izdelava in demontaža opaža roba podložnega betona,  s prenosom materiala do mesta vgraditve, razopaževanjem, čiščenjem opaža, vsemi pomožnimi deli.
Obračun v m1.</t>
  </si>
  <si>
    <t>OPAŽ ROBA PODLOŽNEGA BETONA viš. 10 cm</t>
  </si>
  <si>
    <t>DVOSTRANSKI OPAŽ STEN DEB. 25-30 CM</t>
  </si>
  <si>
    <t>DVOSTRANSKI OPAŽ STEN-ATIKE, DEB. 25 CM</t>
  </si>
  <si>
    <r>
      <t xml:space="preserve">Dobava in vgrajevanje betona  C25/30 (SIST EN 206-1) v armirane konstrukcije; z vsemi pomožnimi deli in prenosi do mesta vgraditve. 
</t>
    </r>
    <r>
      <rPr>
        <b/>
        <sz val="9"/>
        <rFont val="Arial Narrow"/>
        <family val="2"/>
      </rPr>
      <t>AB ZID - STENA d</t>
    </r>
    <r>
      <rPr>
        <sz val="9"/>
        <rFont val="Arial Narrow"/>
        <family val="2"/>
      </rPr>
      <t>eb. 25-30 cm.
Obračun v m3.</t>
    </r>
  </si>
  <si>
    <r>
      <t xml:space="preserve">Dobava in vgrajevanje betona  C25/30 (SIST EN 206-1) v armirane konstrukcije; z vsemi pomožnimi deli in prenosi do mesta vgraditve. 
</t>
    </r>
    <r>
      <rPr>
        <b/>
        <sz val="9"/>
        <rFont val="Arial Narrow"/>
        <family val="2"/>
      </rPr>
      <t>AB ZID - STENA d</t>
    </r>
    <r>
      <rPr>
        <sz val="9"/>
        <rFont val="Arial Narrow"/>
        <family val="2"/>
      </rPr>
      <t>eb. 25 cm.
Obračun v m3.</t>
    </r>
  </si>
  <si>
    <r>
      <t xml:space="preserve">Dobava in vgrajevanje betona  C25/30 (SIST EN 206-1) v armirane konstrukcije; z vsemi pomožnimi deli in prenosi do mesta vgraditve. 
</t>
    </r>
    <r>
      <rPr>
        <b/>
        <sz val="9"/>
        <rFont val="Arial Narrow"/>
        <family val="2"/>
      </rPr>
      <t>AB NOSILCI.</t>
    </r>
    <r>
      <rPr>
        <sz val="9"/>
        <rFont val="Arial Narrow"/>
        <family val="2"/>
      </rPr>
      <t xml:space="preserve">
Obračun v m3</t>
    </r>
  </si>
  <si>
    <t>presek nosilca : 40 x 80 cm</t>
  </si>
  <si>
    <r>
      <t>BETON C25/30;</t>
    </r>
    <r>
      <rPr>
        <sz val="9"/>
        <rFont val="Arial Narrow"/>
        <family val="2"/>
      </rPr>
      <t xml:space="preserve"> AB nosilci</t>
    </r>
    <r>
      <rPr>
        <b/>
        <sz val="9"/>
        <rFont val="Arial Narrow"/>
        <family val="2"/>
      </rPr>
      <t xml:space="preserve"> 0,20-0,30 </t>
    </r>
    <r>
      <rPr>
        <sz val="9"/>
        <rFont val="Arial Narrow"/>
        <family val="2"/>
      </rPr>
      <t>m3/m2</t>
    </r>
  </si>
  <si>
    <t>Kompletna izdelava in demontaža dvostranskega opaža sten,  s prenosom materiala do mesta vgraditve, razopaževanjem, čiščenjem opaža, vsemi pomožnimi deli.
Obračun v m2, oz. v m1 in kos.</t>
  </si>
  <si>
    <t>Dobava materiala in izdelava ravnega opaža arm. betonskih nosilcev; skupaj s podpiranjem, z  opiranjem, razopaževanjem, čiščenjem in zlaganjem opažev po končanih delih.
Obračun v m2.</t>
  </si>
  <si>
    <r>
      <t xml:space="preserve">OPAŽNI VLOŽKI </t>
    </r>
    <r>
      <rPr>
        <b/>
        <sz val="9"/>
        <rFont val="Symbol"/>
        <family val="1"/>
        <charset val="2"/>
      </rPr>
      <t>f</t>
    </r>
    <r>
      <rPr>
        <b/>
        <sz val="6.75"/>
        <rFont val="Arial Narrow"/>
        <family val="2"/>
        <charset val="238"/>
      </rPr>
      <t xml:space="preserve"> </t>
    </r>
    <r>
      <rPr>
        <b/>
        <sz val="9"/>
        <rFont val="Arial Narrow"/>
        <family val="2"/>
      </rPr>
      <t>25 cm</t>
    </r>
    <r>
      <rPr>
        <b/>
        <sz val="6.75"/>
        <rFont val="Arial Narrow"/>
        <family val="2"/>
        <charset val="238"/>
      </rPr>
      <t xml:space="preserve"> </t>
    </r>
    <r>
      <rPr>
        <b/>
        <sz val="9"/>
        <rFont val="Arial Narrow"/>
        <family val="2"/>
      </rPr>
      <t>, L = 40 cm</t>
    </r>
  </si>
  <si>
    <r>
      <rPr>
        <sz val="9"/>
        <rFont val="Arial Narrow"/>
        <family val="2"/>
      </rPr>
      <t xml:space="preserve">Dobava in vgrajevanje betona  C25/30 (SIST EN 206-1) v armirane konstrukcije; z vsemi pomožnimi deli in prenosi do mesta vgraditve. 
</t>
    </r>
    <r>
      <rPr>
        <b/>
        <sz val="9"/>
        <rFont val="Arial Narrow"/>
        <family val="2"/>
      </rPr>
      <t>PLOŠČE deb. 20 cm</t>
    </r>
    <r>
      <rPr>
        <sz val="9"/>
        <rFont val="Arial Narrow"/>
        <family val="2"/>
      </rPr>
      <t>. 
Obračun v m3.</t>
    </r>
  </si>
  <si>
    <r>
      <t>BETON C25/30;</t>
    </r>
    <r>
      <rPr>
        <sz val="9"/>
        <rFont val="Arial Narrow"/>
        <family val="2"/>
      </rPr>
      <t xml:space="preserve"> AB zid-atika </t>
    </r>
    <r>
      <rPr>
        <b/>
        <sz val="9"/>
        <rFont val="Arial Narrow"/>
        <family val="2"/>
      </rPr>
      <t xml:space="preserve"> 0,20-0,30 </t>
    </r>
    <r>
      <rPr>
        <sz val="9"/>
        <rFont val="Arial Narrow"/>
        <family val="2"/>
      </rPr>
      <t>m3/m2</t>
    </r>
  </si>
  <si>
    <t>OPAŽ ODPRTINE V PLOŠČI višine 20 cm</t>
  </si>
  <si>
    <t>OPAŽ ROBOV ODPRTIN ŠIRINE 25 CM, S PODPIRANJEM</t>
  </si>
  <si>
    <t>OPAŽ ROBOV ODPRTIN ŠIRINE 30 CM, S PODPIRANJEM</t>
  </si>
  <si>
    <t>Kompletna dobava in montaža spodnje napenjalne folije  - difuzijska podstrešna membrana namenjena za namestitev na špirovce in na lesen opaž; vključno s potrebno lepilno in tesnilno maso. 
Naklon strehe 2 °.
Obračun v m2 razvite površine strehe; vključno z vsem potrebnim pritrdilnim materialom.</t>
  </si>
  <si>
    <t>Kompletna dobava in montaža/izdelava lesenega opaža iz ustrezno suhih smrekovih desk. 
Les je potrebno predhodno protinsekticidno in antibakteriološko zaščititi (zajeto v ceni). 
Naklon strehe strehe 2 °.
Obračun v m2.</t>
  </si>
  <si>
    <t>Kompletna dobava in montaža/izdelava lesenega opaža iz lesno vlaknenih plošč; kot napr.: Agepan ali enakovredno.. 
Pritrditev preko lesenih špirovcev.
Naklon strehe strehe 2 °.
Obračun v m2.</t>
  </si>
  <si>
    <t>OPAŽ PREKO ŠPIROVCEV,  deb. 22 mm,  (preko špirovcev)</t>
  </si>
  <si>
    <t>Folija: napenjalna folija kot napr:. Bauder TOP UDS 1,5, ali enakovredno</t>
  </si>
  <si>
    <t xml:space="preserve">Kompletna dobava in montaža/letvanje ostrešja po osi špirovcev z morali 80/100 mm, s sidranjem z nerjavečimi vijaki v špirovce. 
Razmak špirovcev cca 91 cm.
Les je potrebno predhodno protinsekticidno in antibakteriološko zaščititi (zajeto v ceni). 
Izvedba po navodilih proizvajalca/izvajalca strešne kritine.
Naklon strehe strehe 2°.
Obračun v m1.
</t>
  </si>
  <si>
    <r>
      <t xml:space="preserve">LETVANJE STREHE Z MORALI 8/10 cm </t>
    </r>
    <r>
      <rPr>
        <sz val="9"/>
        <rFont val="Arial Narrow"/>
        <family val="2"/>
      </rPr>
      <t>(ST1 - zračni sloj)</t>
    </r>
  </si>
  <si>
    <t>OPAŽ IZ DESK deb. 24 mm</t>
  </si>
  <si>
    <t>Hidroizolacija bo izvedena z večplastno sintetično strešno folijo na osnovi PVC, ojačano s poliestrsko armaturo (npr. Sikaplan 18 G ali enakovredno) in  položena preko ločilnega sloja (geotekstil 300g/m2).
Folija mora biti pritrjena v podlago po projektu pritrjevanja proizvajalca folije, na spojih pa homogeno zvarjena. 
V ceni upoštevati dodatek za cca 15 % tlorisne površine  - Pohodno / zaščitna folija za sisteme ravnih streh  brez obtežitve za izvedbo servisne poti (pohodnih poti) za potrebe vzdrževanja strehe, oz. dostopa do zunanje enote za strojne inštalacije.</t>
  </si>
  <si>
    <t>Kompletno pokrivanje strehe  z mehčano polivinil-klorid (PVC-P-NB-V-PW) folijo ojačano s sintetečnimi vlakni, v ustreznemu naklonu;vključno s podlogo-filcem.
Vključno z vsemi pomožmimi deli, prenosi materiala, čiščenjem po opravljenem delu, izdelavi preizkusa tesnosti, obdelavi okoli ostalih elementov na strehi.</t>
  </si>
  <si>
    <t>POKRIVANJE RAVNE STREHE (ST1)</t>
  </si>
  <si>
    <t>VISEČI ŽLEB razvite širine 40-45  cm</t>
  </si>
  <si>
    <t>Kompletna dobava in  montaža visečega žleba iz alu. pločevine v standardni RAL barvi - po izboru arhitekta.
Izvedba po sistemski rešitvi izbranega proizvajalca/dobavitelja ravne strehe.
Obračun v m'; vključno s kljukami oz. potrebno podkonstrukcijo in z vsem pritrdilnim materialom!</t>
  </si>
  <si>
    <t>ZBIRNI KOTLIČ DN 125</t>
  </si>
  <si>
    <t>Dobava in montaža zbirnega kotlička za viseči žleb; s priključitvijo na odtočno cev.
Izvedba po navodilih proizvajalca kritine.
Obračun v kos.</t>
  </si>
  <si>
    <t xml:space="preserve">Kompletna dobava in montaža kleparskih elementov - odtočnih cevi; vključno z objemkami in s pritrditvijo na nosilno konstrukcijo ter priključitvijo na zbirni kotliček oz. vtočnik in vtok v peskolov.
Izvedba po PZI projektu in navodilih arhitekta!
Obračun v m', vključno z vsem pritrdilnim in tesnilnim materialom.
</t>
  </si>
  <si>
    <t>ODTOČNA CEV DN 125</t>
  </si>
  <si>
    <r>
      <t xml:space="preserve">Kompletna dobava materiala in naprava podloge  za finalne tlake v naslednji sestavi:
- toplotno izolacijo deb. </t>
    </r>
    <r>
      <rPr>
        <sz val="9"/>
        <color rgb="FFFF0000"/>
        <rFont val="Arial Narrow"/>
        <family val="2"/>
      </rPr>
      <t>15,0</t>
    </r>
    <r>
      <rPr>
        <sz val="9"/>
        <rFont val="Arial Narrow"/>
        <family val="2"/>
        <charset val="238"/>
      </rPr>
      <t xml:space="preserve"> cm, z namenskimi talnimi trdimi mehansko in vodo odpornimi ploščami iz ekstrudiranega polistirena (XPS 300)  SIST EN 13163, λD =max. 0,037W/mK, 
-dvojna ločilna dvojna PE folija deb. 0,15 mm,
- betonski  plavajoči mikro  armiran estrih, C 20/25, deb = </t>
    </r>
    <r>
      <rPr>
        <sz val="9"/>
        <color rgb="FFFF0000"/>
        <rFont val="Arial Narrow"/>
        <family val="2"/>
      </rPr>
      <t>5,5</t>
    </r>
    <r>
      <rPr>
        <sz val="9"/>
        <rFont val="Arial Narrow"/>
        <family val="2"/>
        <charset val="238"/>
      </rPr>
      <t xml:space="preserve">  cm, fino zaglajen in robno dilatiran s trakom izolacije, mikro armatura s PP polipropilenskimi vlakni  0,95kg/m3, npr. FIBRILS F 120 ali enakovredno. 
Z vsemi potrebnimi pomožnimi deli in prenosi do mesta vgraditve. 
Obračun v m2. </t>
    </r>
  </si>
  <si>
    <r>
      <t xml:space="preserve">Kompletna dobava materiala in naprava podloge  za finalne tlake v naslednji sestavi:
- toplotno izolacijo deb. </t>
    </r>
    <r>
      <rPr>
        <sz val="9"/>
        <color rgb="FFFF0000"/>
        <rFont val="Arial Narrow"/>
        <family val="2"/>
      </rPr>
      <t xml:space="preserve">15,0 </t>
    </r>
    <r>
      <rPr>
        <sz val="9"/>
        <rFont val="Arial Narrow"/>
        <family val="2"/>
        <charset val="238"/>
      </rPr>
      <t xml:space="preserve">cm, z namenskimi talnimi trdimi mehansko in vodo odpornimi ploščami iz ekstrudiranega polistirena (XPS 300)  SIST EN 13163, λD =max. 0,037W/mK, 
-dvojna ločilna dvojna PE folija deb. 0,15 mm,
- betonski  plavajoči mikro  armiran estrih, C 20/25, deb = </t>
    </r>
    <r>
      <rPr>
        <sz val="9"/>
        <color rgb="FFFF0000"/>
        <rFont val="Arial Narrow"/>
        <family val="2"/>
      </rPr>
      <t xml:space="preserve">6,5 </t>
    </r>
    <r>
      <rPr>
        <sz val="9"/>
        <rFont val="Arial Narrow"/>
        <family val="2"/>
        <charset val="238"/>
      </rPr>
      <t xml:space="preserve"> cm, fino zaglajen in robno dilatiran s trakom izolacije, mikro armatura s PP polipropilenskimi vlakni  0,95kg/m3, npr. FIBRILS F 120 ali enakovredno. 
Z vsemi potrebnimi pomožnimi deli in prenosi do mesta vgraditve. 
Obračun v m2. </t>
    </r>
  </si>
  <si>
    <r>
      <t xml:space="preserve">PLAVAJOČI TLAK </t>
    </r>
    <r>
      <rPr>
        <b/>
        <sz val="9"/>
        <color rgb="FFFF0000"/>
        <rFont val="Arial Narrow"/>
        <family val="2"/>
      </rPr>
      <t>1</t>
    </r>
    <r>
      <rPr>
        <b/>
        <sz val="9"/>
        <rFont val="Arial Narrow"/>
        <family val="2"/>
        <charset val="238"/>
      </rPr>
      <t xml:space="preserve"> (XPS </t>
    </r>
    <r>
      <rPr>
        <b/>
        <sz val="9"/>
        <color rgb="FFFF0000"/>
        <rFont val="Arial Narrow"/>
        <family val="2"/>
      </rPr>
      <t>15</t>
    </r>
    <r>
      <rPr>
        <b/>
        <sz val="9"/>
        <rFont val="Arial Narrow"/>
        <family val="2"/>
        <charset val="238"/>
      </rPr>
      <t xml:space="preserve"> CM, PET, ARM. ESTRIH </t>
    </r>
    <r>
      <rPr>
        <b/>
        <sz val="9"/>
        <color rgb="FFFF0000"/>
        <rFont val="Arial Narrow"/>
        <family val="2"/>
      </rPr>
      <t>5,5</t>
    </r>
    <r>
      <rPr>
        <b/>
        <sz val="9"/>
        <rFont val="Arial Narrow"/>
        <family val="2"/>
        <charset val="238"/>
      </rPr>
      <t xml:space="preserve"> CM)</t>
    </r>
  </si>
  <si>
    <r>
      <t xml:space="preserve">PLAVAJOČI TLAK </t>
    </r>
    <r>
      <rPr>
        <b/>
        <sz val="9"/>
        <color rgb="FFFF0000"/>
        <rFont val="Arial Narrow"/>
        <family val="2"/>
      </rPr>
      <t xml:space="preserve">2 </t>
    </r>
    <r>
      <rPr>
        <b/>
        <sz val="9"/>
        <rFont val="Arial Narrow"/>
        <family val="2"/>
        <charset val="238"/>
      </rPr>
      <t xml:space="preserve"> (XPS </t>
    </r>
    <r>
      <rPr>
        <b/>
        <sz val="9"/>
        <color rgb="FFFF0000"/>
        <rFont val="Arial Narrow"/>
        <family val="2"/>
      </rPr>
      <t>15</t>
    </r>
    <r>
      <rPr>
        <b/>
        <sz val="9"/>
        <rFont val="Arial Narrow"/>
        <family val="2"/>
        <charset val="238"/>
      </rPr>
      <t xml:space="preserve"> CM, PET, ARM. ESTRIH </t>
    </r>
    <r>
      <rPr>
        <b/>
        <sz val="9"/>
        <color rgb="FFFF0000"/>
        <rFont val="Arial Narrow"/>
        <family val="2"/>
      </rPr>
      <t>6,5</t>
    </r>
    <r>
      <rPr>
        <b/>
        <sz val="9"/>
        <rFont val="Arial Narrow"/>
        <family val="2"/>
        <charset val="238"/>
      </rPr>
      <t xml:space="preserve"> CM)</t>
    </r>
  </si>
  <si>
    <t>INOX ZAKLJUČNI TALNI PROFIL (keramika/vinil)</t>
  </si>
  <si>
    <t>INOX ZAKLJUČNI TALNI PROFIL (vrata;vetrolov, sprejem)</t>
  </si>
  <si>
    <r>
      <t>IZOLACIJA TAL PODSTREŠJA (KAMENA VOLNA 30 CM (</t>
    </r>
    <r>
      <rPr>
        <b/>
        <sz val="9"/>
        <color rgb="FFFF0000"/>
        <rFont val="Arial Narrow"/>
        <family val="2"/>
      </rPr>
      <t>10</t>
    </r>
    <r>
      <rPr>
        <b/>
        <sz val="9"/>
        <rFont val="Arial Narrow"/>
        <family val="2"/>
        <charset val="238"/>
      </rPr>
      <t>+</t>
    </r>
    <r>
      <rPr>
        <b/>
        <sz val="9"/>
        <color rgb="FFFF0000"/>
        <rFont val="Arial Narrow"/>
        <family val="2"/>
      </rPr>
      <t xml:space="preserve">20 </t>
    </r>
    <r>
      <rPr>
        <b/>
        <sz val="9"/>
        <rFont val="Arial Narrow"/>
        <family val="2"/>
        <charset val="238"/>
      </rPr>
      <t>CM) + PARNA ZAPORA</t>
    </r>
  </si>
  <si>
    <t>IZOLACIJA STEN PODSTREŠJA (KAMENA VOLNA 18 CM)</t>
  </si>
  <si>
    <r>
      <t xml:space="preserve">Kompletna dobava materiala in izdelava izolacije sten podstrešja  v naslednji sestavi:
- toplotna izolacija deb. </t>
    </r>
    <r>
      <rPr>
        <sz val="9"/>
        <color rgb="FFFF0000"/>
        <rFont val="Arial Narrow"/>
        <family val="2"/>
      </rPr>
      <t>18,0</t>
    </r>
    <r>
      <rPr>
        <sz val="9"/>
        <rFont val="Arial Narrow"/>
        <family val="2"/>
        <charset val="238"/>
      </rPr>
      <t xml:space="preserve"> cm, z namenskimi izolacijskimi ploščami iz mineralne volne,  SIST EN 13163, λD =max. 0,035 W/mK, 
Z vsemi potrebnimi pomožnimi deli in prenosi do mesta vgraditve. 
Obračun v m2; vključno s pritrdilnim materialom (lepljeno in sidrano).. </t>
    </r>
  </si>
  <si>
    <t xml:space="preserve">Izravnava zgornjega roba temeljev in podložnega betona s cementno malto  - kot podlaga za horizontalno bitumensko hidroizolacijo.
Z vsemi potrebnimi pomožnimi deli in prenosi do mesta vgraditve. 
Obračun v m2.  </t>
  </si>
  <si>
    <t>IZRAVNAVA PODLOGE - podlaga za horizontalno hidroizolacijo</t>
  </si>
  <si>
    <t xml:space="preserve">Izravnava roba pasovnih temeljev in betonskih sten, brušenj in krpanje s cementno malto - kot podlaga za vertikalno hidroizolacijo.
Z vsemi potrebnimi pomožnimi deli in prenosi do mesta vgraditve. 
Obračun v m2.  </t>
  </si>
  <si>
    <t>HORIZONTALNA HIDROIZOLACIJA</t>
  </si>
  <si>
    <r>
      <t>Kompletna nabava, dobava in izdelava horizontalne hidroizolacije, v sestavi:
-  priprava podlage za izdelavo hidroizolacije; očistiti in po potrebi poravnati površine,
-  1x hladni premaz; nanos hladnega bitumenskega premaza (kot npr. IBITOL ali enakovredno) na suho in brezprašno površino AB konstrukcije, poraba 0,3 l/m2, sušenje premaza 24 ur,
-</t>
    </r>
    <r>
      <rPr>
        <sz val="9"/>
        <rFont val="Arial Narrow"/>
        <family val="2"/>
      </rPr>
      <t xml:space="preserve"> 1x  plastomerni bitumenski trakovi (APP) hidroizolacijski bitumenski trak IZOELAST P4 PLUS, z obeh strani zaščiten z lahko taljivo polimerno folijo. Vgrajuje se lahko na obe strani. 
Trak se vgrajuje z varjenjem po celotni površini z min. 15 cm preklopi.
Stik v vogalu se izdela z dvojnim trakom, kar je všteto v ceno.
Dela izvesti po navodalih proizvajalca materialov  (Fragmat TIM ali enakovredno)!
Obračun v m2.
</t>
    </r>
  </si>
  <si>
    <t>KOTNA ZAOKROŽNICA</t>
  </si>
  <si>
    <r>
      <t>Kompletna nabava, dobava in izdelava vertikalne hidroizolacije v območju zasutja in min. 30 cm nad terenom, v sestavi:
-  priprava podlage za izdelavo hidroizolacije; očistiti in po potrebi poravnati površine,
-  1x hladni premaz; nanos hladnega bitumenskega premaza (kot npr. IBITOL ali enakovredno) na suho in brezprašno površino AB konstrukcije, poraba 0,3 l/m2, sušenje premaza 24 ur,
-</t>
    </r>
    <r>
      <rPr>
        <sz val="9"/>
        <rFont val="Arial Narrow"/>
        <family val="2"/>
      </rPr>
      <t xml:space="preserve"> 2x  plastomerni bitumenski trakovi (APP) hidroizolacijski bitumenski trak IZOELAST P4 PLUS, z obeh strani zaščiten z lahko taljivo polimerno folijo. Vgrajuje se lahko na obe strani. 
Trak se vgrajuje z varjenjem po celotni površini z min. 15 cm preklopi.
Stik v vogalu se izdela z dvojnim trakom, kar je všteto v ceno.
Hidroizolacija oboda temeljev in fasade se izvede do ustrezne višine (minimalno 30 cm nad koto zunanjega tlaka). 
Na prehodu izolacije (hor./vert.) je potrebno vgraditi zaokrožnico.
Dela izvesti po navodalih proizvajalca materialov  (Fragmat TIM ali enakovredno)!
Obračun v m2, oz. m1 kotne zaokrožnice.
</t>
    </r>
  </si>
  <si>
    <t>Rob pasovnih temeljev</t>
  </si>
  <si>
    <t>Kompletna izvedba toplotne izolacije vkopanega dela ; izdelano iz  plošč iz ekstrudiranega polistirena , v sestavi:
-  XPS ekstrudirani polistiren kot napr. FIBRAN xps300-L (0,036 W/mK) ali enakovrednoi,za toplotno izoliranje na mestih s povišano vlago in povišanimi tlačnimi obremenitvami - plošča s preklopom in drenažnimi utori, v skladu s SIST EN 13163, evropska direktiva o gradbenih proizvodih CPD 89/106/EEC.
Vse kompletno z dobavo vsega potrebnega materiala, obdelavo vogalov in stikov z izolacijo , vsemi potrebnimi prenosi do mesta vgraditve ter z vsemi pomožnimi in pripravljalnimi deli ter pritrditvijo na temelj oz. zid. 
Lepilni sloj: nizko ekspandirna enokomponentna poliuretanska pena (kot je Fragmat Termifix ali enakovredno ) oziroma izbrana tesnilna malta tudi kot lepilna malta.
Pred uporabo neznanega (ali nesistemskega lepila) lepila preveriti njegovo kompatibilnost med polistirenom in bitumnom.
Dela izvesti po navodalih proizvajalca materialov  (Fibran ali Fragmat TIM)!
Obračun po m2 zaščitene površine.</t>
  </si>
  <si>
    <r>
      <t xml:space="preserve">XPS TOPLOTNA IZOLACIJA (napr. FIBRAN xps300-L) , deb. </t>
    </r>
    <r>
      <rPr>
        <b/>
        <sz val="9"/>
        <color rgb="FFFF0000"/>
        <rFont val="Arial Narrow"/>
        <family val="2"/>
      </rPr>
      <t>15</t>
    </r>
    <r>
      <rPr>
        <b/>
        <sz val="9"/>
        <rFont val="Arial Narrow"/>
        <family val="2"/>
        <charset val="238"/>
      </rPr>
      <t xml:space="preserve"> cm</t>
    </r>
  </si>
  <si>
    <t>Zgornji del pasovnih temeljev</t>
  </si>
  <si>
    <r>
      <t xml:space="preserve">XPS TOPLOTNA IZOLACIJA (napr. FIBRAN xps300-L) , deb. </t>
    </r>
    <r>
      <rPr>
        <b/>
        <sz val="9"/>
        <color rgb="FFFF0000"/>
        <rFont val="Arial Narrow"/>
        <family val="2"/>
      </rPr>
      <t>8</t>
    </r>
    <r>
      <rPr>
        <b/>
        <sz val="9"/>
        <rFont val="Arial Narrow"/>
        <family val="2"/>
        <charset val="238"/>
      </rPr>
      <t xml:space="preserve"> cm</t>
    </r>
  </si>
  <si>
    <t>XPS TOPLOTNA IZOLACIJA (napr. FIBRAN xps300-L) , deb. 16 cm</t>
  </si>
  <si>
    <t>Vkopani del zidu</t>
  </si>
  <si>
    <r>
      <t>TANKOSLOJNA KONTAKTNA FASADA</t>
    </r>
    <r>
      <rPr>
        <sz val="9"/>
        <rFont val="Arial Narrow"/>
        <family val="2"/>
      </rPr>
      <t xml:space="preserve"> (Z1)</t>
    </r>
    <r>
      <rPr>
        <b/>
        <sz val="9"/>
        <rFont val="Arial Narrow"/>
        <family val="2"/>
      </rPr>
      <t xml:space="preserve"> </t>
    </r>
  </si>
  <si>
    <t xml:space="preserve"> </t>
  </si>
  <si>
    <t>ZAKLJUČNI SLOJ (fasada)</t>
  </si>
  <si>
    <t>ZAKLJUČNI SLOJ (fasada - podstavek)</t>
  </si>
  <si>
    <t>ZAKLJUČNI SLOJ (napušči)</t>
  </si>
  <si>
    <r>
      <t xml:space="preserve">TANKOSLOJNA KONTAKTNA FASADA </t>
    </r>
    <r>
      <rPr>
        <sz val="9"/>
        <rFont val="Arial Narrow"/>
        <family val="2"/>
      </rPr>
      <t>(Z2)</t>
    </r>
    <r>
      <rPr>
        <b/>
        <sz val="9"/>
        <rFont val="Arial Narrow"/>
        <family val="2"/>
      </rPr>
      <t xml:space="preserve"> - PODSTAVEK </t>
    </r>
  </si>
  <si>
    <r>
      <t>TANKOSLOJNA KONTAKTNA FASADA</t>
    </r>
    <r>
      <rPr>
        <sz val="9"/>
        <rFont val="Arial Narrow"/>
        <family val="2"/>
      </rPr>
      <t xml:space="preserve"> (Z3 - špalete)</t>
    </r>
    <r>
      <rPr>
        <b/>
        <sz val="9"/>
        <rFont val="Arial Narrow"/>
        <family val="2"/>
      </rPr>
      <t xml:space="preserve"> </t>
    </r>
  </si>
  <si>
    <t>Kompletna dobava in montaža notranjih okenskih polic; po predloženemu opisu in načrtu arhitekture.
Notranje okenske police so iz naravnega kamna (srednji cenovni razred, po izboru arhitekta), deb. min 3 cm.
Previs police oz. odkapni rob mora segati 3 cm preko zaključnega ometa.
Obračun m' ; z vsemi preddeli.</t>
  </si>
  <si>
    <r>
      <t xml:space="preserve">Kompletna dobava/izdelava in vgradnja toplotno izolacijske obloge okenskih in vratnih špalet v sestavi:
- lepilna malta,
- Armatura - armirna mrežica 160 g/m2,
- lepilna malta za mineralno volno,
</t>
    </r>
    <r>
      <rPr>
        <u/>
        <sz val="9"/>
        <rFont val="Arial Narrow"/>
        <family val="2"/>
      </rPr>
      <t>-</t>
    </r>
    <r>
      <rPr>
        <sz val="9"/>
        <rFont val="Arial Narrow"/>
        <family val="2"/>
      </rPr>
      <t xml:space="preserve"> toplotna izolacija  deb. </t>
    </r>
    <r>
      <rPr>
        <b/>
        <sz val="9"/>
        <color rgb="FFFF0000"/>
        <rFont val="Arial Narrow"/>
        <family val="2"/>
      </rPr>
      <t xml:space="preserve">3 </t>
    </r>
    <r>
      <rPr>
        <sz val="9"/>
        <rFont val="Arial Narrow"/>
        <family val="2"/>
      </rPr>
      <t>cm, plošče iz kamene volne, λ ≤ 0,035 W/mK; FKD S Thermal ali enakovredno,
- lepilna malta za mineralno volno
Pritrjevanje na konstrukcijo po navodilih proizvajalca.
Obračun v m2 razvite površine; okna in vrata na fasadi se vgradijo po sistemu RAL vgradnje!.</t>
    </r>
    <r>
      <rPr>
        <sz val="9"/>
        <rFont val="Arial Narrow"/>
        <family val="2"/>
        <charset val="238"/>
      </rPr>
      <t xml:space="preserve">
</t>
    </r>
  </si>
  <si>
    <t>OBLOGA ŠPALET V DEBELINI 25-30 CM</t>
  </si>
  <si>
    <t xml:space="preserve">NOTRANJE OKENSKE POLICE, širine 30,0 - 32,5 cm </t>
  </si>
  <si>
    <t xml:space="preserve">NOTRANJE OKENSKE POLICE, širine 25,0 - 27,5 cm </t>
  </si>
  <si>
    <r>
      <rPr>
        <b/>
        <sz val="9"/>
        <rFont val="Arial Narrow"/>
        <family val="2"/>
      </rPr>
      <t>STENSKA KERAMIKA</t>
    </r>
    <r>
      <rPr>
        <sz val="9"/>
        <rFont val="Arial Narrow"/>
        <family val="2"/>
      </rPr>
      <t xml:space="preserve"> (tehnični prostor, čistila)</t>
    </r>
  </si>
  <si>
    <r>
      <rPr>
        <b/>
        <sz val="9"/>
        <rFont val="Arial Narrow"/>
        <family val="2"/>
      </rPr>
      <t>hidroizolacija</t>
    </r>
    <r>
      <rPr>
        <sz val="9"/>
        <rFont val="Arial Narrow"/>
        <family val="2"/>
      </rPr>
      <t xml:space="preserve"> (WC- tuš)</t>
    </r>
  </si>
  <si>
    <t>robni zaključek</t>
  </si>
  <si>
    <r>
      <t xml:space="preserve">NIZKOSTENSKE OBROBE </t>
    </r>
    <r>
      <rPr>
        <sz val="9"/>
        <rFont val="Arial Narrow"/>
        <family val="2"/>
      </rPr>
      <t>(granitogres)</t>
    </r>
  </si>
  <si>
    <t xml:space="preserve">ZUNANJE ALU OKENSKE POLICE, razv. širine 25,0 - 30,0 cm </t>
  </si>
  <si>
    <r>
      <t xml:space="preserve">Kompletna dobava materiala in izdelava izolacije podstrešja  v naslednji sestavi:
- toplotna izolacija skupne deb. </t>
    </r>
    <r>
      <rPr>
        <sz val="9"/>
        <color rgb="FFFF0000"/>
        <rFont val="Arial Narrow"/>
        <family val="2"/>
      </rPr>
      <t>30,0</t>
    </r>
    <r>
      <rPr>
        <sz val="9"/>
        <rFont val="Arial Narrow"/>
        <family val="2"/>
        <charset val="238"/>
      </rPr>
      <t xml:space="preserve"> cm (v dveh slojih deb. 10+20 cm , zamaknjeni stiki), iz kamene volne,   λD =max. 0,037 W/mK, tlačna trdnost  ≥90 kPa, 
-parna zapora
Z vsemi potrebnimi pomožnimi deli in prenosi do mesta vgraditve. 
Obračun v m2. </t>
    </r>
  </si>
  <si>
    <t xml:space="preserve">Dobava materiala in izdelava apnenocementnega ometa betonskih zidov in sten 1:3:9, s predhodnim obrizgom z redko cem. malto, montažo vseh potrebnih vodil in z nanosom zaglajenega apnenega ometa 1:3.
Skupaj z vsemi pomožnimi, pripravljalnimi in zaključnimi deli, pripravami in napravami malt, delovnimi odri ter vsemi potrebnimi horizontalnimi in vertikalnimi transporti. 
Obračun v m2 neto razvite površine, odprtine se odštevajo v celoti, dočim obdelava špalet je v ločeni postavki). </t>
  </si>
  <si>
    <t>Kompletna izvedba toplotne izolacije vkopanega dela ; izdelano iz  plošč iz ekstrudiranega polistirena , v sestavi:
-  XPS ekstrudirani polistiren kot napr. FIBRAN xps300-L (0,036 W/mK) ali enakovrednoi,za toplotno izoliranje na mestih s povišano vlago in povišanimi tlačnimi obremenitvami - plošča s preklopom in drenažnimi utori, v skladu s SIST EN 13163, evropska direktiva o gradbenih proizvodih CPD 89/106/EEC.
Vse kompletno z dobavo vsega potrebnega materiala, obdelavo vogalov in stikov z izolacijo , vsemi potrebnimi prenosi do mesta vgraditve ter z vsemi pomožnimi in pripravljalnimi deli ter pritrditvijo na temelj oz. zid. 
Lepilni sloj: nizko ekspandirna enokomponentna poliuretanska pena (kot je Fragmat Termifix ali enakovredno ) oziroma izbrana tesnilna malta tudi kot lepilna malta.
Pred uporabo neznanega (ali nesistemskega lepila) lepila preveriti njegovo kompatibilnost med polistirenom in bitumnom.
Dela izvesti po navodalih proizvajalca materialov  (Fibran ali Fragmat TIM ali enakovredno)!
Obračun po m2 zaščitene površine.</t>
  </si>
  <si>
    <r>
      <rPr>
        <b/>
        <sz val="9"/>
        <rFont val="Arial Narrow"/>
        <family val="2"/>
      </rPr>
      <t>OPLESK OMETANIH BETONSKIH POVRŠIN</t>
    </r>
    <r>
      <rPr>
        <sz val="9"/>
        <rFont val="Arial Narrow"/>
        <family val="2"/>
      </rPr>
      <t xml:space="preserve"> ; s pripravo podlage</t>
    </r>
  </si>
  <si>
    <r>
      <t>OPLESK MAVČNIH</t>
    </r>
    <r>
      <rPr>
        <b/>
        <sz val="9"/>
        <rFont val="Arial Narrow"/>
        <family val="2"/>
      </rPr>
      <t xml:space="preserve"> OBLOG (kaskade viš. 35-40 cm)</t>
    </r>
    <r>
      <rPr>
        <sz val="9"/>
        <rFont val="Arial Narrow"/>
        <family val="2"/>
      </rPr>
      <t xml:space="preserve"> ; s pripravo podlage </t>
    </r>
  </si>
  <si>
    <t>SPUŠČENI GLADKI STROP -  VERTIKALNO, višina obešanja 80-85 cm</t>
  </si>
  <si>
    <t>Dp. Je-UP do 2m2 v MP</t>
  </si>
  <si>
    <t>Doplačilo (Dp) za stensko oblogo iz vodoodpornih mavčnih plošč ((razlika v ceni obloge predvidene v postavkah napram dodatni zahtevi) za oblogo z vodoodpornimi mavčnimi ploščami).
Doplačilo (Dp) za montažne stene z uporabo impregniranih mavčnih plošč proti vlagi za uporabo v vlažnih prostorih (MP-I). Obračuna se število položenih slojev plošč.</t>
  </si>
  <si>
    <t>Dp. (RAZLIKA V CENI) za obl. z vodoodpornimi mavčnimi ploščami</t>
  </si>
  <si>
    <t>Dp. Je-UP vgradnja pločevinaste kasete za drsna vrata v MP</t>
  </si>
  <si>
    <t>Oplesk mavčnih sten; (minimalno tri nanosi) s poldisperzijsko barvo; vključno s potrebnim kitanjem, glajenjem in brušenjem, čiščenjem in impregniranjem z akril emulzijo. 
Barva izbrana po NCS ali RAL lestvici. Barvo potrdi projektant!
Obračun v m2.</t>
  </si>
  <si>
    <t>Oplesk mavčnih stropov (minimalno tri nanosi) s poldisperzijsko barvo; vključno s potrebnim kitanjem, glajenjem in brušenjem, čiščenjem in impregniranjem z akril emulzijo. 
Barva izbrana po NCS ali RAL lestvici. Barvo potrdi projektant!
Obračun v m2.</t>
  </si>
  <si>
    <r>
      <t>OPLESK MAVČNIH STEN</t>
    </r>
    <r>
      <rPr>
        <sz val="9"/>
        <rFont val="Arial Narrow"/>
        <family val="2"/>
      </rPr>
      <t xml:space="preserve">,s pripravo podlage </t>
    </r>
  </si>
  <si>
    <t>Predvideni do višine 1,50 m</t>
  </si>
  <si>
    <t>Kompletna dobava in montaža zunanjih okenskih polic; po predloženemu opisu in načrtu arhitekture.
Zunanje okenske police z odkapnim robom, so iz alu. prašno barvane pločevine deb. 1 mm, v RAL po izboru arhitekta; vgrajene na izolacijsko podlogo v zahtevanemu naklonu. 
Previs police oz. odkapni rob mora segati najmanj 4 cm preko zaključnega sloja fasade.
Vgradnja skladno z navodili proizvajalca in izvajalca fasade in po detajlih razvidnih iz načrta arhitekture.
Pod okensko polico je toplotno izolacijska plošča iz ekstrudiranega polistirena deb. 3  cm in s prevodnostjo 0,035 W/mK (zajeti v ceni).
Vgradnja Purpen ali lepljenje z npr. Sikaflex PRO 3WF.
Vgradnja po sistemu RAL montaže in skladno z navodili proizvajalca.
Obračun m' z vsemi preddeli.
V ceni zajeti tudi tesnilni trak iz butil kavčuka, vodotesni premaz špalete ,kot npr.webertec superflex D2, zatesnitev s trajno elastičnim kitom, vogalnik iz perforirane trde plastike in podobno. 
Obračun m' ; z vsemi preddeli.</t>
  </si>
  <si>
    <t>Kompletna izdelava srednje zahtevne lesene strešne dvokapne konstrukcije 
(ocenjeno: zidne lege 18/18 cm, vmesne lege 18/24 cm, špirovci 16/18 cm, v razmaku cca 91 cm, oz. 16/8 cm na bočnih atikah, ipd.).
Konstrukcijski les mora biti trdnostnega razreda C24 (s certifikatom in CE oznako).
Leseni deli morajo biti zaščiteni z antiinsekticidnim in protibakteriološkim premazom (zajeto v ceni).
Sidranje leg v arm. betonsko konstrukcijo se izvede s sidri trdnostnega razreda 8.8 (zajeto v ceni).
Izvedba po PZI načrtu gradbenih konstrukcij in navodilih odgovornega projektanta gradbenih konstrukcij in arhitekta.
Obračun v m2 tlorisne projekcije strehe ; vključno z vsem potrebnim materialom, transporti, vsemi potrebnimi sidernimi in spojnimi sredstvi, zaščitnimi premazi, transporti in podobno!</t>
  </si>
  <si>
    <t>LESENA STREŠNA KONSTRUKCIJA - enokapnica v nakl. 2 ⁰; poraba 0,045-0,050 m3/m2</t>
  </si>
  <si>
    <r>
      <t>STREŠNA (veterna) OBROBA, zaključna stranska obroba (</t>
    </r>
    <r>
      <rPr>
        <b/>
        <sz val="9"/>
        <rFont val="Arial Narrow"/>
        <family val="2"/>
      </rPr>
      <t>razv. širina 33-45 cm)</t>
    </r>
  </si>
  <si>
    <t xml:space="preserve">ODKAPNA OBROBA (sekundarna kritina), razv. širine cca 17,5-22 cm </t>
  </si>
  <si>
    <t xml:space="preserve">KAPNA OBROBA (kritina strešna PVC folija), razv. širine cca 17,5-22 cm </t>
  </si>
  <si>
    <r>
      <t>STREŠNA (veterna) OBROBA, zaključna slemenska obroba (</t>
    </r>
    <r>
      <rPr>
        <b/>
        <sz val="9"/>
        <rFont val="Arial Narrow"/>
        <family val="2"/>
      </rPr>
      <t>razv. širina 33-45 cm)</t>
    </r>
  </si>
  <si>
    <t>Kompletna dobava in montaža kleparskih elementov po sistemu proizvajalca kritine.   
Kleparski izdelki so  iz alu pločevine  debeline min. 0,7 mm katera je prašno barvana v RAL po izboru naročnika
V ceni zajeti tudi ves potrebni nerjaveči  pritrdilni in tesnilni material.
Obračun v m1; vključno s podlogo iz OSB plošč 2,4 cm in prirezanim moralom.
Vgraditi strokovno po navodilih proizvajalca kritine!</t>
  </si>
  <si>
    <t>Kompletna dobava in montaža kleparskih elementov po sistemu proizvajalca kritine.   
Kleparski izdelki so  iz alu pločevine  debeline min. 0,7 mm katera je prašno barvana v RAL po izboru naročnika
V ceni zajeti tudi ves potrebni nerjaveči  pritrdilni in tesnilni material.
Obračun v m1; vključno s podlogo iz OSB plošč 2,4 cm in s prirezanim moralom.
Vgraditi strokovno po navodilih proizvajalca kritine!</t>
  </si>
  <si>
    <t>Kompletna dobava in montaža alu prezračevalne mrežice za zračenje strehe v RAL barvi po izboru naročnika.
V ceni zajeti tudi ves potrebni nerjaveči  pritrdilni material.
Obračun v m1; vključno z alu kotnikom 20/30 mm za prirditev.
Vgraditi strokovno po navodilih arhitekta in proizvajalca kritine!</t>
  </si>
  <si>
    <t>ALU REŠETKA-MREŽICa  ZA ZRAČENJE ŠIR. 10 CM</t>
  </si>
  <si>
    <t>ALU REŠETKA-MREŽICa  ZA ZRAČENJE ŠIR. 20 CM</t>
  </si>
  <si>
    <t>Kompletna dobava in montaža-vgradnja tipskega predpražnika iz aluminijastih profilov, v L okvirju; proizvod, kot napr.: EM-CO DIPLOMAT Premium z vložkom Care in ščetkasto letvijo ali enakovredno..
Izbor mora predhodno potrditi arhitekt!</t>
  </si>
  <si>
    <t>Kompletna nabava, dobava in oblaganje tal s heterogeno vinil oblogo; vključno z vsemi spremljajočimi deli.
Brrušenje in sesanje strojnega betonskega, nanos disperzijskega predpremaza, izravnava podlage z cement polimerno izravnalno maso povprečne debeline 2,0mm, dobava visokokvalitetne PVC heterogene talne obloge kot npr. Gerflor Taralay premium compact Brazilia/Indiana; skupna debelina EN 428 2mm, debelina pohodnega sloja EN 429 ≥1mm iz čistega PVCja, ojačevalni sloj mrežica iz steklenih vlaken, skupna teža EN 430 2550-2780gr/m2, klasifikacija EN 685 34-43, ognjevarnost EN 13 501-1 Bfl-s1, primeren za talno gretje, odpornost na kemikalije dobra, permanentna antibakteriološka in antifungicidna obdelava Sanosol, UV obdelava pohodnega sloja , brušenje in sesanje položene izravnalne mase, montaža PVC talne obloge z lepljenjem na podlago po celotni površini s kvalitetnim vodno disperzijskim lepilom, vroče varjenje spojev za doseganje vodne neprepustnosti, izdelava stenskih zaokrožnic iz enakega materiala kot osnovni tlak vključno s podložnim PVC profilom radij 20mm višine 10cm.</t>
  </si>
  <si>
    <t>VRATCA ZA DOSTOP NA PODSTREŠJE EI 60, DIM. 740 x 890 mm</t>
  </si>
  <si>
    <t>OBLOGA NAPUŠČA FASADE (sleme)</t>
  </si>
  <si>
    <r>
      <t xml:space="preserve">Kompletna izdelava toplotno izolacijske kontaktne tankoslojne fasade v sestavi:
- lepilna malta,
- Armatura - armirna mrežica,
</t>
    </r>
    <r>
      <rPr>
        <sz val="9"/>
        <rFont val="Arial Narrow"/>
        <family val="2"/>
      </rPr>
      <t xml:space="preserve">- lepilna malta,
- toplotna izolacija  deb. </t>
    </r>
    <r>
      <rPr>
        <b/>
        <sz val="9"/>
        <color rgb="FFFF0000"/>
        <rFont val="Arial Narrow"/>
        <family val="2"/>
      </rPr>
      <t>18</t>
    </r>
    <r>
      <rPr>
        <b/>
        <sz val="9"/>
        <rFont val="Arial Narrow"/>
        <family val="2"/>
      </rPr>
      <t xml:space="preserve"> </t>
    </r>
    <r>
      <rPr>
        <sz val="9"/>
        <rFont val="Arial Narrow"/>
        <family val="2"/>
      </rPr>
      <t>cm, plošče iz ekstrudiranega polistirena, λ ≤ 0,035 W/mK, sidrane v podlago (kot napr.: FIBRAN XPS Etics GF) ali enakovredno,
- lepilna malta za XPS izolacijo in bitumensko izolacijo
Pritrjevanje na konstrukcijo po navodilih proizvajalca.
Izdelava armiranega sloja s sistemskim lepilom  in alkalijsko odporno armirno mrežico iz steklenih vlaken  ter predhodno montažo vseh potrebnih pripomočkov. 
Dobava in vgradnja vseh potrebnih začetnih, zaključnih in odkapnih profilov in podobno; po navodilih proizvajalca.
Obračun v m2</t>
    </r>
  </si>
  <si>
    <r>
      <t xml:space="preserve">Kompletna dobava/izdelava in vgradnja toplotno izolacijske kontaktne tankoslojne fasade v sestavi:
- lepilna malta,
- Armatura - armirna mrežica 160 g/m2,
- lepilna malta za mineralno volno,
</t>
    </r>
    <r>
      <rPr>
        <sz val="9"/>
        <rFont val="Arial Narrow"/>
        <family val="2"/>
      </rPr>
      <t xml:space="preserve">- toplotna izolacija  deb. </t>
    </r>
    <r>
      <rPr>
        <b/>
        <sz val="9"/>
        <color rgb="FFFF0000"/>
        <rFont val="Arial Narrow"/>
        <family val="2"/>
      </rPr>
      <t xml:space="preserve">18 </t>
    </r>
    <r>
      <rPr>
        <sz val="9"/>
        <rFont val="Arial Narrow"/>
        <family val="2"/>
      </rPr>
      <t>cm, plošče iz kamene volne, λ ≤ 0,035 W/mK ;  FKD S Thermal ali enakovredno.
- lepilna malta za mineralno volno
Pritrjevanje na konstrukcijo po navodilih proizvajalca; poleg lepljenja (pasovno) tudi mehansko pritrjujemo z ustreznimi fasadnimi pritrdili  (5 /ploščo) ter čep za preprečitev toplotnih mostov.
Izdelava armiranega sloja s sistemskim lepilom  in alkalijsko odporno armirno mrežico iz steklenih vlaken natezne trdnosti 1500 N/mm v debelini 5 mm ter predhodno montažo vseh potrebnih pripomočkov. 
Dobava in vgradnja vseh potrebnih začetnih, zaključnih in odkapnih profilov, profilov za police in podobno; po navodilih proizvajalca.
Obračun v m2 (vidna neto fasadna površina; odprtine se odštevajo v celoti, špalete se obračunavajo posebej); okna in vrata na fasadi se vgradijo po sistemu RAL vgradnje!.</t>
    </r>
    <r>
      <rPr>
        <sz val="9"/>
        <rFont val="Arial Narrow"/>
        <family val="2"/>
        <charset val="238"/>
      </rPr>
      <t xml:space="preserve">
</t>
    </r>
  </si>
  <si>
    <t>PLAVAJOČI PODI</t>
  </si>
  <si>
    <t xml:space="preserve">PLAVAJOČI PODI </t>
  </si>
  <si>
    <t>B9.</t>
  </si>
  <si>
    <t xml:space="preserve">Kompletna izdelava projekta izvedenih del (PID) v pisni (4) x in digitalni obliki.
Sprotno vnašanje vseh sprememb, ki nastajajo med gradnjo v PZI projekt. 
Po ponudbi odgovornega projektanta :
</t>
  </si>
  <si>
    <t>Rezervirano 5 % vrednosti gradbenih del 1.01-5.20!</t>
  </si>
  <si>
    <t>Izdelava, postavitev in demontaža gradbenih profilov, za izkop gradbene jame in temeljev ter prenos višin objekta na profile z uporabo merilnega instrumenta.</t>
  </si>
  <si>
    <t>Kompletna ureditev gradbišča z vsemi stroški ureditve; vzpostavitev gradbišča skladno z varnostnim načrtom in tehnologijo izvajalca del; postavitev premične pisarne in sanitarij, prometne signalizacije, ograje gradbišča, električnih in vodovodnih priključkov, izdelava in postavitev gradbiščne table, ureditev  začasne gradbiščne deponije za ločeno zbiranje gradbenih odpadkov; vključno z vsemi ukrepi za zagotavljanje varnosti in zdravje pri delu.</t>
  </si>
  <si>
    <t xml:space="preserve">Beton za konstrukcijo bo kvalitete C25/30. Stopnjo in vrsto izpostavljenost kemikalijam, kot tudi ostalim agresivnim vplivom, je potrebno pred izvedbo točno določiti in izbrati ustrezne razrede izpostavljenosti po dogovoru z odgovorno osebo za prevzem in vgradnjo betona!
</t>
  </si>
  <si>
    <t>Polno obbetoniranje kanalizacijskih cevi z betonom C12/15, kot zaščita pred poškodbami pri izvedbi inštalacijskih del in tlaka. 
OBBETONIRANJE INŠTALACIJ (ocenjeno).
Obračun v m3.</t>
  </si>
  <si>
    <t>Predvideni izkop gradbene jeme do spodnje kote podložnega betona za temeljne pete; ocenjena globina 1,25 m.</t>
  </si>
  <si>
    <t>Kompletna izdelava izkopa za izboljšavo temeljnih tal pod pasovnimi temelji, terenu III. kat. ; vključno s sprotnim nakladanjem na transportno sredstvo
Obračun: po m3 raščenega terena.
Vsa dela je potrebno izvajati na podlagi zahtev s strani odgovornega projektanta gradbenih konstrukcij, oz. geomehanika! 
Obračun v m3  v raščenem stanju.</t>
  </si>
  <si>
    <t>Predvideni izkop do spodnje kote izboljšave temeljnih tal pod pasovnimi temelji; ocenjena globina 1,30 m.</t>
  </si>
  <si>
    <t>Kompletna izdelava izkopa gradbene jame; široki izkop gradbene jame v terenu III. kat. ; vključno s sprotnim nakladanjem na transportno sredstvo.
Obračun: po m3 raščenega terena.
Vsa dela je potrebno izvajati na podlagi zahtev s strani odgovornega projektanta gradbenih konstrukcij, oz. geomehanika! 
Obračun v m3  v raščenem stanju.</t>
  </si>
  <si>
    <t>IZKOP IN NAKLADANJE NA TRANSPORTNO SREDSTVO</t>
  </si>
  <si>
    <t>ŠIROKI IZKOP IN NAKLADANJE NA TRANSPORTNO SREDSTVO</t>
  </si>
  <si>
    <t>NASUTJE - IZBOLJŠAVA TEMELJNIH TAL</t>
  </si>
  <si>
    <t>Ocenjena debelina : 130 cm</t>
  </si>
  <si>
    <t>NASUTJE - POD TLAKI</t>
  </si>
  <si>
    <t>Dovoz iz začasne deponije in izdelava nasutja z ustreznim obstoječim izkopanim materialom, s potrebnim planiranjem, premeti, razstiranjem in utrjevanjem po plasteh.
Stopnja utrjevanja po dogovoru s statikom oziroma kot je določeno v projektu gradbenih konstrukcij in v geomehanskem poročilu.
Obračun v m3 v zbitem stanju.</t>
  </si>
  <si>
    <r>
      <t>NASUTJE Z IZKOPANIM MATERIALOM</t>
    </r>
    <r>
      <rPr>
        <sz val="9"/>
        <rFont val="Arial Narrow"/>
        <family val="2"/>
      </rPr>
      <t xml:space="preserve"> (nasutje v objektu in temeljih)</t>
    </r>
  </si>
  <si>
    <t>TRANSPORT IZKOPANEGA MATERIALA na začasno deponijo</t>
  </si>
  <si>
    <t>Odvoz odvečnega izkopanega materiala na stalno deponijo k poblaščenem zbiralcu gradbenih odpadkov,  s plačilom vseh taks in stroškov koriščenje deponije.
Izvajalec mora investitorju predložiti prevzemne liste. 
Odvoze in deponiranje zemeljskih izkopov je izvajati skladno s projektom o ravnanju z gradbenimi odpadki in Pravilnikom o ravnanju z odpadki, ki nastanejo pri gradbenih delih.
Obračun v m3; z dodatkom za povečanje prostornine.</t>
  </si>
  <si>
    <t xml:space="preserve">Planiranje in utrjevanje dna izkopa v terenu III. do IV. kategorije s točnostjo ± 3,00 cm, z minimalnim izmetom ali dosipom ter premetom odvečnega materiala. Teren utrditi po navodilih projektanta gradbenih konstrukcij in geomehanika do predpisanega Ms s strani odgovornega geomehanika (predvidoma Ms=50 MPa!).
Obračun v m2.
</t>
  </si>
  <si>
    <t>Kompletna izdelava drenaže ob objektu; izdelane iz drenažnih cevi DN 125 mm (2/3 perforirana površina) po standardu EN 13476-3:2009, vključno s predhodno izdelavo bet. posteljice v naklonu min. 1,3 %, z obojko in tesnilom oziroma z drsno spojko in tesniloma , drenažni nasip (min. 0,30 m3/m1) - ovit v politlak filc.
Obračun po 1,0 m kompletno izdelane drenaže; vključno s priključitvijo drenažne cevi na peskolov oz. odtočno mesto  (min. 2)!</t>
  </si>
  <si>
    <t>Odvoz izkopanega materiala na začasno deponijo (hramba za kasnejši zasip).
Obračun v m3; z dodatkom za povečanje prostornine.</t>
  </si>
  <si>
    <t>ČRPALNI JAŠEK ZA PODTALNICO s spremljajočimi deli</t>
  </si>
  <si>
    <t>Kompletna izdelava začasnega črpalnega jaška za potrebe črpanja talne vode v območju podtalnice.
Predvidoma perforirana betonska cev premera 100 cm in globine 200 cm.
V ceni zajeti tudi potrebno poglobitev in nakladanje izkopanega materiala na transportno sredstvo, pripravo podlage, izdelavo priključkov , betonski pokrov z odprtino za vstavljanje potopne črpalke oz. sesalne cevi za črpanje in podobno.</t>
  </si>
  <si>
    <t>ČRPANJE TALNE VODE S ČRPALKAMI  s spremljajočimi deli</t>
  </si>
  <si>
    <t xml:space="preserve">Črpanje vode z ustreznimi črpalkami za predvideni nivo podtalnice in odvod črpane vode izven vplivnega območja objekta.
Obračun za kompletno črpanje in odvod podtalnice za čas  izkopov in utrditve tampona za izboljšavo temeljnih tal za pasovne temelje!
</t>
  </si>
  <si>
    <t>PRIKLJUČITEV PODTALNE VODE NA ČRPALNI JAŠEK</t>
  </si>
  <si>
    <t>Kompletna izdelava poglobitve na dnu gradbene jame, z izvedbo padca napram črpalnemu jašku (ocena 0,10-0,30 m3/m1) ter nakladanje izkopanega materiala na transportno sredstvo; vključno z dobavo in polaganjem drenažne cevi DN 160 mm (2/3 perforirana površina) po standardu EN 13476-3:2009, ter drenažni nasip (povprečno 0,15 m3/m1) - ovit v politlak filc.
Obračun po 1,0 m; vključno s priključitvijo drenažne cevi na črpalni jašek.</t>
  </si>
  <si>
    <t>Kompletna dobava, montaža in demontaža fasadnih odrov; vključno s predhodnim statičnim izračunom s potrebnim zavetrovanjem in sidranjem v objekt in podobno! 
V ceni zajeti napravo podstavka za oder, prenosom materiala do mesta montaže, čiščenjem elementov po končani uporabi in vsemi pomožnimi deli. 
Amortizacijsko dobo poda izvajalec del na podlagi terminskega plana in zahtev o dokončanju objekta s strani investitirja)!
V ceni odra mora biti zajeta tudi potrebna varnostna ograja, streha, protiprašna zaščita, potrebne ozemljitve odra, ter vsi potrebni dostopi na oder.
Pred uporabo odra, mora biti le-ta, tudi prevzet s strani koordinatorja za varnost in zdravje pri delu!
Obračun v m2 vertikalne projekcije odra!</t>
  </si>
  <si>
    <t>STEKLENI NADSTREŠEK 2500 x 1200 mm</t>
  </si>
  <si>
    <t>OPAŽNI VLOŽKI DN 150 mm , L = 250 mm</t>
  </si>
  <si>
    <t>OPAŽNI VLOŽKI DN 225 mm , L = 250 mm</t>
  </si>
  <si>
    <t>OPAŽNI VLOŽKI DN 150 mm , L = 200 mm</t>
  </si>
  <si>
    <t>Nabava, dobava in vgrajevanje tamponskega nasutja iz čistega gramoza granulacije 0-60 mm (odvisno od  zahtev geomehanika) s potrebnim planiranjem, premeti, razstiranjem in utrjevanjem po plasteh.
Debelina tampona je ocenjena. Ko je izkop na spodnji koti mora geomehanik pregledati temeljna tla ter v primeru da tla niso primerna za temeljenje določiti dodatno debelino tampona v kolikor je potreben. Stopnja utrjevanja po dogovoru s statikom oziroma kot je določeno v projektu gradbenih konstrukcij in v geomehanskem poročilu (vgradnjo tamponske blazine po plasteh 20 do 30 cm, zgoščenost na planumu mora dosegati vrednost Evd &gt; 40 MPa) oz. Ev2 &gt; 80 MPa).
Obračun v m3 v zbitem stanju.</t>
  </si>
  <si>
    <t>Nabava, dobava in vgrajevanje tamponskega nasutja iz čistega gramoza granulacije 0-32 mm (odvisno od  zahtev geomehanika) s potrebnim planiranjem, premeti, razstiranjem in utrjevanjem po plasteh.
Debelina tampona je ocenjena. Ko je izkop na spodnji koti mora geomehanik pregledati temeljna tla ter v primeru da tla niso primerna za temeljenje določiti dodatno debelino tampona v kolikor je potreben. Stopnja utrjevanja po dogovoru s statikom oziroma kot je določeno v projektu gradbenih konstrukcij in v geomehanskem poročilu (vgradnjo tamponske blazine po plasteh 20 do 30 cm, zgoščenost na planumu mora dosegati vrednost Evd &gt; 40 MPa) oz. Ev2 &gt; 80 MPa).
Obračun v m3 v zbitem stanju.</t>
  </si>
  <si>
    <t>Ocenjena debelina : 50 cm</t>
  </si>
  <si>
    <t>Izkop naj se vrši po kampadah med 5 in 10 metri. Izkop v naslednji kampadi se 
prične, ko se v prvi sanira temeljna tla.</t>
  </si>
  <si>
    <t>Nasutje se vrši po kampadah med 5 in 10 metri.</t>
  </si>
  <si>
    <t>Površinski odkop v terenu I. - II.  kategorije (ocena); vključno s sprotnim nakladanjem na transportno sredstvo.
Obračun v m3  v raščenem stanju.</t>
  </si>
  <si>
    <t>POVRŠINSKI ODKOP Z NAKLADANJEM NA TRANSPORTNO SREDSTVO</t>
  </si>
  <si>
    <t>XC1, Cl 0.2, Dmax 16, S4</t>
  </si>
  <si>
    <t>* Delavniške načrte lesene strešne konstrukcije izdela izvajalec strešne konstrukcije, potrdi pa odg. projektant gradbenih konstrukcij!</t>
  </si>
  <si>
    <t>Predvidena višina oblaganja: 1,50 m</t>
  </si>
  <si>
    <t>Ploščice deb. 0,9-1,0 cm, vel. 0,09-0,20 m2 po izbiri arhitekta</t>
  </si>
  <si>
    <t>VINIL TALNE IN STENSKE OBLOGE</t>
  </si>
  <si>
    <r>
      <t>STENSKA VINIL OBLOGA</t>
    </r>
    <r>
      <rPr>
        <sz val="9"/>
        <rFont val="Arial Narrow"/>
        <family val="2"/>
      </rPr>
      <t xml:space="preserve"> (WC, tuš)</t>
    </r>
  </si>
  <si>
    <t>Kompletna nabava, dobava in oblaganje sten s heterogeno vinil oblogo; vključno z vsemi spremljajočimi deli.
Brrušenje in sesanje ometane površine, nanos disperzijskega predpremaza, dobava visokokvalitetne PVC heterogene talne obloge kot npr. Gerflor Taralay premium compact Brazilia/Indiana; skupna debelina EN 428 2mm, debelina zaključnega sloja EN 429 ≥1mm iz čistega PVCja, ojačevalni sloj mrežica iz steklenih vlaken, skupna teža EN 430 2550-2780gr/m2, klasifikacija EN 685 34-43, ognjevarnost EN 13 501-1 Bfl-s1, odpornost na kemikalije dobra, permanentna antibakteriološka in antifungicidna obdelava Sanosol, montaža PVC stenske obloge z lepljenjem na podlago po celotni površini s kvalitetnim vodno disperzijskim lepilom, vroče varjenje spojev za doseganje vodne neprepustnosti.</t>
  </si>
  <si>
    <r>
      <t xml:space="preserve">NIZKOSTENSKE OBROBE </t>
    </r>
    <r>
      <rPr>
        <sz val="9"/>
        <rFont val="Arial Narrow"/>
        <family val="2"/>
      </rPr>
      <t>(keramika)</t>
    </r>
  </si>
  <si>
    <r>
      <t xml:space="preserve">DOPLAČILO za pralno barvo - latex </t>
    </r>
    <r>
      <rPr>
        <sz val="9"/>
        <rFont val="Arial Narrow"/>
        <family val="2"/>
      </rPr>
      <t>(pomivalnica, sprejem zdravil)</t>
    </r>
  </si>
  <si>
    <t>STENSKI OMET</t>
  </si>
  <si>
    <t>Oplesk špalet; (minimalno tri nanosi) s poldisperzijsko barvo; vključno s potrebnim kitanjem in armiranjem, ojačitvijo vogalov, glajenjem in brušenjem, čiščenjem in impregniranjem z akril emulzijo in podobno. 
Barva izbrana po NCS ali RAL lestvici. Barvo potrdi projektant!
Obračun v m2.</t>
  </si>
  <si>
    <r>
      <t>ZAKLJUČNA OBDELAVA IN OPLESK NOTR. ŠPALET ŠIR. 15-25 CM</t>
    </r>
    <r>
      <rPr>
        <sz val="9"/>
        <rFont val="Arial Narrow"/>
        <family val="2"/>
      </rPr>
      <t xml:space="preserve">,s pripravo podlage </t>
    </r>
  </si>
  <si>
    <t>Kompletna izdelava in montaža zunanjega steklenega nadstreška nad vhodnimi vrati in nad vrati za dostavo.
Zasteklitev varnostno steklo za nadglavne površine, deb. stekla min. 10 mm, v alu okvirju, vpeto v zid in obešeno z vešalkami; izdelano po projektni dokumentaciji in zahtevah odgovornih projektantov arhitekture in gradbenih konstrukcij. 
V ceno je zajeti tudi vsa potrebna pomožna dela, odre in transporte do mesta vgraditve ter osnovno in finalno zaščito.
Delavniške načrte izdela izbraniizvajalec del
Obračun v  kos.</t>
  </si>
  <si>
    <t xml:space="preserve">Kompletna izdelava, dobava in montaža kovinskih toplotno izoliranih požarno odporno atestiranih vratic (EI 60) za dostop na podstrešje; z možnostjo odpiranja iz spodnje in zgornje strani.
Delavniške načrte izdela izvajalec del.
</t>
  </si>
  <si>
    <t>POTRJEVANJE IN PREGLED DELAVNIŠKIH NAČRTOV</t>
  </si>
  <si>
    <t xml:space="preserve">Potrjevanje in pregled delavniških načrtov s strani odgovornega projektanta gradbenih konstrukcij; v ceni zajeta tudi kilometrina in čas potovanja.
</t>
  </si>
  <si>
    <t>UVOD V PROJEKTANTSKI POPIS DEL</t>
  </si>
  <si>
    <r>
      <t>SPLOŠNA OPOMBA</t>
    </r>
    <r>
      <rPr>
        <sz val="10"/>
        <rFont val="Arial Narrow"/>
        <family val="2"/>
        <charset val="238"/>
      </rPr>
      <t xml:space="preserve">: </t>
    </r>
    <r>
      <rPr>
        <b/>
        <sz val="10"/>
        <rFont val="Arial Narrow"/>
        <family val="2"/>
      </rPr>
      <t>PZI</t>
    </r>
    <r>
      <rPr>
        <sz val="10"/>
        <rFont val="Arial Narrow"/>
        <family val="2"/>
      </rPr>
      <t xml:space="preserve"> projektantski popis in projektantski predračun je izdelan na podlagi PZI projekta, razgovora z odgovornim projektantom ter posameznimi ostalimi projektanti in načrtovalci. Popis zajema gradbeno obrtniška dela za območje novogradnje s kanalizacijo. Ostale dele kompleksa (elektroinstalacije, strojne instalacije, itd.) opredeljujejo drugi popisi. Pred izdelavo ponudbe je obvezen ogled lokacije objekta in projektne dokumentacije. Izvajalec je dolžan pri sestavi ponudbe upoštevati grafične in tekstualne dele projekta (PGD, PZI). V primeru tiskarskih napak in neskladij v projektu je dolžan na to opozoriti projektanta pred oddajo ponudbe.  V sledečem popisu morajo biti v vseh postavkah vkalkulirane in upoštevane sledeče pripombe:  </t>
    </r>
  </si>
  <si>
    <t xml:space="preserve">1. Vsi potrebni varnostni ukrepi in zaščite v smislu Zakona o varnosti in zdravja pri delu ter Pravilnika o listinah za sredstva pri delu, ki veljajo pri izvajanju navedenih del. </t>
  </si>
  <si>
    <t>2. Vsi notranji in zunanji vertikalni in horizontalni transporti do začasnih in stalnih deponij ter vsa pripravljalna, pomožna in zaključna dela pri posameznih postavkah (tudi, če to ni posebej navedeno v posameznih postavkah). Odpadni in izkopani material se deponira na deponije, katere morajo imeti upravna dovoljenja za deponiranje posameznih vrst materiala. Ponudnik izbere lokacije posameznih deponij v skladu s tem popisom in v cenah za E.M. upošteva vse stroške deponiranja in transporta. Prikazane količine v tem popisu so v raščenem ali vgrajenem stanju. Posamezni koeficienti razrahljivosti so upoštevani že v ceni za enoto mere. Pri cenah za enoto je upoštevati določeno specifičnost lokacije glede na skladiščenje materiala.</t>
  </si>
  <si>
    <r>
      <t xml:space="preserve">3. Vgrajeni material mora ustrezati veljavnim normativom in predpisanim standardom, ter ustrezati kvaliteti določeni z veljavno zakonodajo ter projektom. Ponudnik to dokaže s predložitvijo izjav o skladnosti in ustreznih certifikatov pred vgrajevanjem, pridobitev teh listin mora biti vkalkulirana v cenah po enoti.  </t>
    </r>
    <r>
      <rPr>
        <b/>
        <u/>
        <sz val="10"/>
        <rFont val="Arial Narrow"/>
        <family val="2"/>
      </rPr>
      <t>Projektna dokumentacija v celoti je sestavni del tega popisa.</t>
    </r>
  </si>
  <si>
    <t>4. V času izdelave objekta morajo biti vsi vgrajeni materiali kot tudi začasno deponiran material na delovišču in skladiščih zaščiteni pred fizičnimi poškodbami, dežjem, mrazom in hudim vetrom ter ostalimi škodljivimi vremenskimi pogoji.</t>
  </si>
  <si>
    <t xml:space="preserve">5. Pri gradnji objekta je obvezno upoštevati zahteve raznih Elaboratov, ter vse ostale pogoje posameznih soglasodajalcev, izdelovalcev posameznih načrtov in gradbenega dovoljenja. Pred pričetkom del mora izvajalec dodatno pregledati načrt gradbenih konstrukcij, načrt arhitekture, električnih inštalacij, naprav in opreme in načrt strojnih inštalacij, naprav in opreme in ostale izdelane načrte za predmetni objekt ter morebitne ugotovljene pripombe posredovati investitorju ali nadzorni službi. </t>
  </si>
  <si>
    <t xml:space="preserve">6. V popisu so v vseh postavkah vkalkulirana popolnoma vsa pripravljalna, pomožna in zaključna dela, ki pripadajo k posamezni postavki in so potrebna za nemoteno izvajanje del! Ponudnik mora v posameznih cenah za enoto mere upoštevati vse potrebne vertikalne in horizontalne transporte ter upoštevati velikost parcele ter posledično zaradi tega sprotni dovoz določenega materiala in opreme na delovišče. </t>
  </si>
  <si>
    <t xml:space="preserve">7. Vsebina popisa je izdelana na podlagi trenutno veljavnih predpisov in standardov. Količine so izračunane na podlagi GNG normativov in veljajo v nadaljevanju tudi kot kriterij za obračun posameznih količin! </t>
  </si>
  <si>
    <t>9. Polega navedenega mora biti v cenah posameznih postavk upoštevano tudi sledeče:</t>
  </si>
  <si>
    <t>- vsi splošni in stalni stroški povezani z organizacijo in delom na gradbišču</t>
  </si>
  <si>
    <t xml:space="preserve">- splošni stroški pristojbin in davkov upravnih organov pri prijavi gradbišča, pridobivanje raznih dovolenj in soglasij v zvezi z izvedbo </t>
  </si>
  <si>
    <t>- pridobivanje vseh potrebnih soglasij in mnenj, vse meritve kvalitete in projektiranih parametrov vgrajenih materialov in naprav, vsa atestna dokumentacija, garancije in potrdila o vgrajenih materialih ter izvedba kompletnega tehničnega pregleda s pripravo kompletne tehnične dokumentacija za tehnični pregled, oziroma predaje vseh v načrte vnesenih spremembah med gradnjo, izdelavo navodil za obratovanje in vzdrževanje ter ostali potrebni dokumenti.</t>
  </si>
  <si>
    <t>- eventuelni stroški povezani s predstavitvami posameznih predvidenih in vgrajenih materialov investitorju, stroški nastali glede zahtev investitorja o eventuelni faznosti gradnje, prilagajanja terminskega plana izvedbe glede na obstoječe stanje itd.</t>
  </si>
  <si>
    <t>- stroški ureditve, organizacije gradbišča, vodenja gradbišča in izvajanje skupnih ukrepov za zagotavljanje varnosti in zdravja pri delu, imenovanje koordinatorja varstva pri delu, izdelava elaborata varstva pri delu</t>
  </si>
  <si>
    <t>- ponudnik je dolžan kontrolirati in dopolniti popise in količine s projektom in ni upravičen do dodatnih del, razen v primeru naročila s strani naročnika.</t>
  </si>
  <si>
    <t>10. Navedene splošne opombe, pripombe in kriteriji veljajo za celoten popis.</t>
  </si>
  <si>
    <t>8. Posamezni materiali, ki so v popisu navedeni z imenom in  s citatom: "kot na primer ali ali enakovredno" za ponudnika niso obvezni! Ponudnik lahko ponuja druge artikle, material in opremo, vendar samo pod pogojem, da izpolnjuje navedene kriterije, parametre in lastnosti, ki se v posamezni postavki ali splošni opombi od določenega artikla, opreme ali materiala zahtevajo in če jih predhodno pisno potrdi projektant arhitekture! V kolikor pa ne navede kateri material nudi pa je dolžan vgraditi artikle, material in opremo, ki je navedena v popisu!</t>
  </si>
  <si>
    <t>Vse spremembe med gradnjo, ki jih potrdi in odobri odgovorni projektant in nadzor je potrebno zabeležiti v gradbeni knjigi ter označiti (skicirati) v PZI načrtu.</t>
  </si>
  <si>
    <t xml:space="preserve">PROJEKTANTSKI NADZOR med gradnjo.
Potrjevanje naprav, manjših spremeb in materialov, barv in udeležba na koordinacijskih sestankih po potrebi. 
V ceni vključiti tudi kilometrino in čas potovanja!
Vrednost urne postavke po priporočilih IZS in ZAPS (min.50,8 +DDV).
Po ponudbi odgovornega projektanta :
BIRO L d.o.o., Cesta na Poljane 18, 1210 Ljubljana.
</t>
  </si>
  <si>
    <t xml:space="preserve">IZKAZ POŽARNE VARNOSTI          </t>
  </si>
  <si>
    <t>MERITVE HRUPA</t>
  </si>
  <si>
    <t xml:space="preserve">Kompletna izdelava energetske izkaznice, s strani pooblaščenega izvajalca.
Po ponudbi pooblaščenega izvajalca. </t>
  </si>
  <si>
    <t xml:space="preserve">Kompletna izdelava meritev hrupa ( prenos zvoka skozi konstrukcije tal, stropa, sten,…) in izdelava zaključnega poročila, s strani pooblaščenega izvajalca.
Po ponudbi pooblaščenega izvajalca. </t>
  </si>
  <si>
    <t xml:space="preserve">NOV  DOKUMENTACIJA          </t>
  </si>
  <si>
    <t>Izdelava Varnostnega načrta z organizacijo in ureditvijo gradbišča v skladu z zakonodajo.</t>
  </si>
  <si>
    <t>VARNOSTNI NAČRT</t>
  </si>
  <si>
    <t>KOORDINATOR ZA VARNOST PRI DELU</t>
  </si>
  <si>
    <t>Kooordinacija odrdinatoto Izdelava Varnostnega načrta z organizacijo in ureditvijo gradbišča v skladu z zakonodajo.</t>
  </si>
  <si>
    <t>TEHNIČNE STORITVE - GEOMEHANIK</t>
  </si>
  <si>
    <t xml:space="preserve">Svetovanje, prevzem izkopov in izdelava zaključnega poročila  s strani pooblaščenega geomehanika.
V primeru odstopanja sestave tal od napovedane, mora geomehanik dati dodatna navodila in obvestiti naročnika in projektanta. (za temeljenje objekta).
Ocenjeno ur.
</t>
  </si>
  <si>
    <t xml:space="preserve">Kompletna izdelava in priprava Dokazila o zanesljivosti (DOZ), vsemi potrebnimi sestavnimi elementi in potrebnimi aktivnostmi, z vsemi potrebnimi izjavami in atesti.
Minimalno v 3 izvodih!
</t>
  </si>
  <si>
    <t xml:space="preserve">DOZ Z VSEMI SESTAVNIMI ELEMENTI      </t>
  </si>
  <si>
    <t>NADZOR S STRANI UPRAVLJALCA - elektro</t>
  </si>
  <si>
    <t>NADZOR S STRANI UPRAVLJALCA - vodovod</t>
  </si>
  <si>
    <t>NADZOR S STRANI UPRAVLJALCA - telekomunikacije</t>
  </si>
  <si>
    <t xml:space="preserve">Kompletna izdelava nadzora s strani upravljalca energetske infrastrukture, skladano s soglasjem za priključitev na omrežje.
Po ponudbi pooblaščenega upravljalca. </t>
  </si>
  <si>
    <t>RAZNE TEHNIČNE STORITVE</t>
  </si>
  <si>
    <t>Kompletna dobava in montaža drsnih vrat; pločevinasta kaseta, krilo, okovje, zaključni okvir-obrobe; izdelano po opisu v shemah, splošnih določilih in uvodnem pojasnilu.</t>
  </si>
  <si>
    <t>OPIS:
- NOTRANJA DRSNA VRATA V PLOČEVINASTI  KASETI  V SKLOPU SUHOMONTAŽNE STENE 
  DEB. 12,5 CM (kot napr. Eclisse Akustrik ali enakovredno)
- PODBOJI LESENI Z ZAOBLJENIMI ROBOVIU , r= 2 mm , POKRIVNE LETVE ŠIR. 60 mm,
- TIPSKA POCINKANA KASETA S KVALITETNIMI VODILI, VIŠJI CENOVNI RAZRED,
- KRILO S SREDICO IZ PERFORIRANE IVERKE DEB. 40 MM,  
- LESENI PODBOJ IN ZAKLJUČNE LETVE,
- CILINDRIČNA SISTEMSKA KLJUČAVNICA-MASTER KLJUČ,
- OZNAČBE NA VRATIH (po dogovoru z investitorjem),
- AKUSTIČNE ZAHTEVE PO ZAHTEVAH INVESTITORJA.</t>
  </si>
  <si>
    <t>OPIS:
- NOTRANJA DRSNA VRATA V PLOČEVINASTI  KASETI  V SKLOPU SUHOMONTAŽNE STENE 
  DEB. 12,5 CM (kot napr. Eclisse Akustrik ali enakovredno)
- PODBOJI LESENI Z ZAOBLJENIMI ROBOVIU , r= 2 mm , POKRIVNE LETVE ŠIR. 60 mm,
- TIPSKA POCINKANA KASETA S KVALITETNIMI VODILI, VIŠJI CENOVNI RAZRED,
- KRILO S SREDICO IZ PERFORIRANE IVERKE DEB. 40 MM,  
- LESENI PODBOJ IN ZAKLJUČNE LETVE, POTREBNA TESNILA,
- CILINDRIČNA SISTEMSKA KLJUČAVNICA-MASTER KLJUČ,
- OZNAČBE NA VRATIH (po dogovoru z investitorjem),
- AKUSTIČNE ZAHTEVE PO ZAHTEVAH INVESTITORJA.</t>
  </si>
  <si>
    <r>
      <rPr>
        <b/>
        <sz val="9"/>
        <color rgb="FFFF0000"/>
        <rFont val="Arial Narrow"/>
        <family val="2"/>
      </rPr>
      <t>DV2</t>
    </r>
    <r>
      <rPr>
        <b/>
        <sz val="9"/>
        <rFont val="Arial Narrow"/>
        <family val="2"/>
      </rPr>
      <t xml:space="preserve"> - ENOKRILNA NOTRANJA DRSNA VRATA, </t>
    </r>
    <r>
      <rPr>
        <sz val="9"/>
        <rFont val="Arial Narrow"/>
        <family val="2"/>
      </rPr>
      <t xml:space="preserve"> svetle dim.odprt. :  </t>
    </r>
    <r>
      <rPr>
        <b/>
        <sz val="9"/>
        <rFont val="Arial Narrow"/>
        <family val="2"/>
      </rPr>
      <t xml:space="preserve">70 / 210 </t>
    </r>
    <r>
      <rPr>
        <sz val="9"/>
        <rFont val="Arial Narrow"/>
        <family val="2"/>
      </rPr>
      <t>cm</t>
    </r>
  </si>
  <si>
    <r>
      <rPr>
        <b/>
        <sz val="9"/>
        <color rgb="FFFF0000"/>
        <rFont val="Arial Narrow"/>
        <family val="2"/>
      </rPr>
      <t>DV1</t>
    </r>
    <r>
      <rPr>
        <b/>
        <sz val="9"/>
        <rFont val="Arial Narrow"/>
        <family val="2"/>
      </rPr>
      <t xml:space="preserve"> - ENOKRILNA NOTRANJA DRSNA VRATA, </t>
    </r>
    <r>
      <rPr>
        <sz val="9"/>
        <rFont val="Arial Narrow"/>
        <family val="2"/>
      </rPr>
      <t xml:space="preserve"> sv. Dim. odprt :  </t>
    </r>
    <r>
      <rPr>
        <b/>
        <sz val="9"/>
        <rFont val="Arial Narrow"/>
        <family val="2"/>
      </rPr>
      <t xml:space="preserve">80 / 210 </t>
    </r>
    <r>
      <rPr>
        <sz val="9"/>
        <rFont val="Arial Narrow"/>
        <family val="2"/>
      </rPr>
      <t>cm</t>
    </r>
  </si>
  <si>
    <t xml:space="preserve">Izvedba:
ALU SAMONOSILNI PROFILI S PREKINJENIM TOPLOTNIM MOSTOM, PRAŠNO BARVANI PO BARVNI KARTI, 
KRILO JE  IZVEDENO KOT TOPLOTNO IZOLIRAN SENDVIČ (KAMENA VOLNA), Z ALU RASTRIRANO OBLOGO - PRAŠNO LAKIRANO,
INTEGRIRANO SAMOZAPIRALO, INOX FIKSNI ROČAJ ZUNAJ, KLJUKA ZNOTRAJ, ELEKTRIČNA KLJUČAVNICA NA KODO,
MEHANIZEM ZA ODPIRANJE V SILI - SIST EN 179.
</t>
  </si>
  <si>
    <t>ENOKRILNA ZUNANJA VRATA</t>
  </si>
  <si>
    <t>Opis:
ENOKRILNA, ZUNANJA VRATA ,  PROTIVLOMNA, EL. ODPIRANJE,</t>
  </si>
  <si>
    <r>
      <rPr>
        <b/>
        <sz val="9"/>
        <color rgb="FFFF0000"/>
        <rFont val="Arial Narrow"/>
        <family val="2"/>
      </rPr>
      <t>L.ZV.01</t>
    </r>
    <r>
      <rPr>
        <b/>
        <sz val="9"/>
        <rFont val="Arial Narrow"/>
        <family val="2"/>
      </rPr>
      <t xml:space="preserve"> - ENOKRILNA ALU ZUNANJA VRATA, </t>
    </r>
    <r>
      <rPr>
        <sz val="9"/>
        <rFont val="Arial Narrow"/>
        <family val="2"/>
      </rPr>
      <t xml:space="preserve"> dim. :</t>
    </r>
    <r>
      <rPr>
        <b/>
        <sz val="9"/>
        <rFont val="Arial Narrow"/>
        <family val="2"/>
      </rPr>
      <t xml:space="preserve"> 110 / 220</t>
    </r>
    <r>
      <rPr>
        <sz val="9"/>
        <rFont val="Arial Narrow"/>
        <family val="2"/>
      </rPr>
      <t xml:space="preserve"> cm </t>
    </r>
  </si>
  <si>
    <t>Kompletna dobava in montaža alu zunanih vrat; izdelanih po opisu v shemah, splošnih določilih in uvodnem pojasnilu.
Vsi pritrdilni, tesnilni in ostali elementi se morajo izvesti po izvedbenem projektu in navodilih proizvajalca vrat!
Izvedbena dokumentacija je vključena v ceni posamezne postavke!</t>
  </si>
  <si>
    <t xml:space="preserve">OPIS:
- NOTRANJA VRATA V SKLOPU SUHOMONTAŽNE STENE  DEB. 12,5 CM,
- PODBOJI SUHOMONTAŽNI OBJEMNI  IZ POCINKANE PLOČEVINE DEB. 2 MM,  kot napr. REMA TELESCOP ali enakovredno, Z ZAOBLJENIMI ROBOVI , r= 2 mm , PRAŠNO BARVANI V RAL V SKLADU S CELOSTNO PODOBO PROSTOROV (barvo mora potrditi arhitekt),
- KRILO S SREDICO IZ PERFORIRANE IVERKE, OBOJESTRANSKO OBLOŽENO Z LAMINATOM (kot napr. FunderMax ali enakovredno) - po izbiri projektanta opreme
- SATINIRANA RF NASADILA (MIN.3/KRILO), KLJUKA SATINIRANA INOX kot napr.: Amsterdam
   (Hoppe), DELJENI ŠČIT,
- CILINDRIČNA SISTEMSKA KLJUČAVNICA-MASTER KLJUČ,
- OZNAČBE NA VRATIH (po dogovoru z investitorjem),
- AKUSTIČNE ZAHTEVE PO ZAHTEVAH INVESTITORJA.
</t>
  </si>
  <si>
    <t>* V 2  krila se vgradijo rešetke 200 x 100 mm (eloksirani aluminij)</t>
  </si>
  <si>
    <r>
      <rPr>
        <b/>
        <sz val="9"/>
        <color rgb="FFFF0000"/>
        <rFont val="Arial Narrow"/>
        <family val="2"/>
      </rPr>
      <t>LO.02</t>
    </r>
    <r>
      <rPr>
        <b/>
        <sz val="9"/>
        <rFont val="Arial Narrow"/>
        <family val="2"/>
      </rPr>
      <t xml:space="preserve"> - ENOKRILNO OKNO, dim. 100 / 80 cm</t>
    </r>
  </si>
  <si>
    <r>
      <rPr>
        <b/>
        <sz val="9"/>
        <color rgb="FFFF0000"/>
        <rFont val="Arial Narrow"/>
        <family val="2"/>
      </rPr>
      <t>LO.02A</t>
    </r>
    <r>
      <rPr>
        <b/>
        <sz val="9"/>
        <rFont val="Arial Narrow"/>
        <family val="2"/>
      </rPr>
      <t xml:space="preserve"> - ENOKRILNO OKNO, dim. 140 / 80 cm</t>
    </r>
  </si>
  <si>
    <r>
      <t xml:space="preserve">Kompletna izdelava toplotno izolacijske kontaktne tankoslojne fasade v sestavi:
- lepilna malta,
- Armatura - armirna mrežica,
</t>
    </r>
    <r>
      <rPr>
        <sz val="9"/>
        <rFont val="Arial Narrow"/>
        <family val="2"/>
      </rPr>
      <t xml:space="preserve">- lepilna malta,
- vodoodporne mavčne plošče deb. </t>
    </r>
    <r>
      <rPr>
        <b/>
        <sz val="9"/>
        <color rgb="FFFF0000"/>
        <rFont val="Arial Narrow"/>
        <family val="2"/>
      </rPr>
      <t>15</t>
    </r>
    <r>
      <rPr>
        <b/>
        <sz val="9"/>
        <rFont val="Arial Narrow"/>
        <family val="2"/>
      </rPr>
      <t xml:space="preserve"> </t>
    </r>
    <r>
      <rPr>
        <sz val="9"/>
        <rFont val="Arial Narrow"/>
        <family val="2"/>
      </rPr>
      <t>cm,
- pocinkana podkonstrukcija
Pritrjevanje na konstrukcijo po navodilih proizvajalca.
Izdelava armiranega sloja s sistemskim lepilom  in alkalijsko odporno armirno mrežico iz steklenih vlaken  ter predhodno montažo vseh potrebnih pripomočkov. 
Dobava in vgradnja vseh potrebnih začetnih, zaključnih in odkapnih profilov in podobno; po navodilih proizvajalca.
Obračun v m2</t>
    </r>
  </si>
  <si>
    <t>Rezervirano 5 % vrednosti obrtnih del 1.01-11.9!</t>
  </si>
  <si>
    <t>Po ponudbi odg. projektanta gradbenih konstrukcij!</t>
  </si>
  <si>
    <t>INOX REŠETKA ZA ODPRTINO DN  200 MM</t>
  </si>
  <si>
    <t>INOX REŠETKA ZA ODPRTINO DN  120 MM</t>
  </si>
  <si>
    <t>Kompletna dobava in montaža inox prezračevalnih rešetk na fasadi; vključno z okvirjem.
V ceni zajeti tudi ves potrebni nerjaveči  pritrdilni material.
Obračun v kos.
Vgraditi strokovno po navodilih projektanta strojnih inštalacij in arhitekta!
Dimenzije preveriti na objektu pred izdelavo!</t>
  </si>
  <si>
    <t xml:space="preserve">Ocena teže armature je bila izdelana na podlagi podatkov statika (Biro Karlovšek) kg/m3 betona:
</t>
  </si>
  <si>
    <r>
      <rPr>
        <b/>
        <sz val="9"/>
        <rFont val="Arial Narrow"/>
        <family val="2"/>
      </rPr>
      <t>ARMATURA - mreže S 500</t>
    </r>
    <r>
      <rPr>
        <b/>
        <sz val="9"/>
        <rFont val="Arial Narrow"/>
        <family val="2"/>
        <charset val="238"/>
      </rPr>
      <t>B</t>
    </r>
  </si>
  <si>
    <t>Dobava, rezanje in vgrajevanje srednje zahtevne mrežne armature S 500B 
MREŽNA ARMATURA. 
Obračun v kg vgrajene armature (po razrezu).
Obračun armature po dejansko vgrajenih količinah , skladnih s s statično presojo in PZI armaturnimi načrti.</t>
  </si>
  <si>
    <t>ARMATURA - rebrasta S 500B; &gt; ø 12 mm</t>
  </si>
  <si>
    <t>ARMATURA - rebrasta S 500B; ≤ ø 12 mm</t>
  </si>
  <si>
    <t>Dobava, rezanje, krivljenje, vezanje in vgrajevanje srednje zahtevne rebraste armature S 500B 
REBRASTA ARMATURA. 
Obračun v kg (neto po razrezu).
Obračun armature po dejansko vgrajenih količinah , skladnih s s statično presojo in PZI armaturnimi načrti.</t>
  </si>
  <si>
    <t>Dodatek za zmrzlinsko odpornost</t>
  </si>
  <si>
    <r>
      <t xml:space="preserve">Dobava in vgrajevanje betona  C30/37 (SIST EN 206-1) v armirane konstrukcije; z vsemi pomožnimi deli in prenosi do mesta vgraditve. 
</t>
    </r>
    <r>
      <rPr>
        <b/>
        <sz val="9"/>
        <rFont val="Arial Narrow"/>
        <family val="2"/>
      </rPr>
      <t>ZUNANJA PLOŠČA deb. 20 cm - TLAK</t>
    </r>
    <r>
      <rPr>
        <sz val="9"/>
        <rFont val="Arial Narrow"/>
        <family val="2"/>
      </rPr>
      <t>. 
Obračun v m2; vključno z mikroarmaturo (ocena 4-5 kg/m2),  opažem robov, potrebnimi dilatacijami in zatesnitev le-teh, obdelavo s kulirjem in spiranjem , z vsemi dodatki in podobno!</t>
    </r>
  </si>
  <si>
    <r>
      <rPr>
        <b/>
        <sz val="9"/>
        <rFont val="Arial Narrow"/>
        <family val="2"/>
      </rPr>
      <t>BETON C30/37; PLOŠČA-MIKROARMIRANI TLAK,</t>
    </r>
    <r>
      <rPr>
        <sz val="9"/>
        <rFont val="Arial Narrow"/>
        <family val="2"/>
      </rPr>
      <t xml:space="preserve"> deb. 20 cm,</t>
    </r>
    <r>
      <rPr>
        <b/>
        <sz val="9"/>
        <rFont val="Arial Narrow"/>
        <family val="2"/>
      </rPr>
      <t xml:space="preserve">OBDELAVA  PRANI KULIR </t>
    </r>
  </si>
  <si>
    <r>
      <t xml:space="preserve">NASUTJE - POD ZUNANJIMI UTRJENIMI POVRŠINAMI </t>
    </r>
    <r>
      <rPr>
        <sz val="9"/>
        <rFont val="Arial Narrow"/>
        <family val="2"/>
      </rPr>
      <t>(bet. plošča)</t>
    </r>
  </si>
  <si>
    <t>Zasaditev trave, humusiranje v deb. 20 cm (vključno z dobavo humusa).
Obračun v m2.</t>
  </si>
  <si>
    <t>ZASADITEV TRAVE IN HUMUSIRANJE</t>
  </si>
  <si>
    <t>Kompletna dobava in vzidava betonskih robnikov preseka 10/15 cm.
Obračun v m1; vključno s predhodno izdelavo betonske podlage-temelja in z obbetoniranjem,  betoni C20/25 (cca 0,10 m3/m1) in zastičenjem.</t>
  </si>
  <si>
    <t>VGRAJEVANJE BETONSKIH ROBNIKO 10 x 25 CM L = 100 CM</t>
  </si>
  <si>
    <t>VGRAJEVANJE BETONSKIH ROBNIKOV , RADIALNI  10 x 25 CM L = 33 CM</t>
  </si>
  <si>
    <t xml:space="preserve">PESKOLOV DN 80 CM , GLOBINE 1,50 M , LTŽ POVOZNI POKROV </t>
  </si>
  <si>
    <t>PVC cevi DN 160 (meteorna kanalizacija)</t>
  </si>
  <si>
    <t>Kompletna dobava in montaža PVC cevi SN4, za meteorno kanalizacijo. 
Polaganje cevi v nasutje na peščeno posteljico deb. 10+DN/10 cm. 
Obračun v m1;  vključno s peščeno posteljico in obsipom  ter z vsemi fazonskimi komadi.</t>
  </si>
  <si>
    <t>IZKOP , ZASIP IN ODVOZ</t>
  </si>
  <si>
    <t>Pazljivi izkop za potrebe kanalizacijskega razvoda - predvidoma v utrjenemu nasutju , odmet na stran  ter kasnejši zasip po položitvi kanalizacije, oziroma odvoz viška izkopanega materiala (ocena 20 %)  na deponijo s plačilom, vseh stroškov.
Obračun v m3.</t>
  </si>
  <si>
    <t>Izvedba:
DVOKRILNA DRSNA VRATA, MINIMALNI SISTEMSKI PROFILI, ENOJNO KALJENO STEKLO D=10mm, V GUMI TESNILIH
POGONSKI MEHANIZEM VIŠINE 10CM, Z VGRAJENIM NOTRANJIM SENZORJEM, TIPKO ZA ODPIRANJE VRAT IN DIGITALNIM PROGRAMSKIM STIKALOM,  ELEKTROMEHANSKA KLJUČAVNICA, BATERIJSKA ENOTA, NADSVETLOBA
- VARNOSTNO IZOLACIJSKO STEKLO, IZHOD V SILI.</t>
  </si>
  <si>
    <t>Sistem: kot napr.: Doorson ali enakovredno</t>
  </si>
  <si>
    <t>Izvedba:
DVOKRILNA DRSNA VRATA, MINIMALNI SISTEMSKI PROFILI, VARNOSTNO IZOLACIJSKO STEKLO, V GUMI TESNILIH
POGONSKI MEHANIZEM VIŠINE 10CM, Z VGRAJENIM NOTRANJIM SENZORJEM, TIPKO ZA ODPIRANJE VRAT IN DIGITALNIM PROGRAMSKIM STIKALOM,  ELEKTROMEHANSKA KLJUČAVNICA, BATERIJSKA ENOTA, NADSVETLOBA
- VARNOSTNO IZOLACIJSKO STEKLO, IZHOD V SILI.</t>
  </si>
  <si>
    <t>Opis:
ZUNANJA STENA VETROLOVA Z DVOKRILNIMI VRATI AV1, STRANSKIMI FIKSNIMI ZASTEKLITVAMI,
ZASTEKLITEV VARNOSTNO IZOLACIJSKO STEKLO; SKLADNO Z VELJAVNO ZAKONODAJO.</t>
  </si>
  <si>
    <t>Kompletna izdelava jaška - peskolova, izdelanega iz cevi DN 800 dolžine 1,50 m, betonskega dna in povoznega LTŽ smradotesnega pokrova.
Dno jaška je izdelano iz vodotesnega betona deb. 20 cm, stene je potrebno premazati z vodotesnim premazom..
Obračun v kos; vključno z izdelavo in obdelavo vseh priključkov in pokrov.</t>
  </si>
  <si>
    <t>Kompletna dobava in polaganje politlaka - poliesterski geotekstil na predhodno izravnano površino. Površinska teža: 300 g/m2.
Obračun v m2.</t>
  </si>
  <si>
    <r>
      <t>POLITLAK - GEOTEKSTIL 300 g/m2</t>
    </r>
    <r>
      <rPr>
        <sz val="9"/>
        <rFont val="Arial Narrow"/>
        <family val="2"/>
      </rPr>
      <t xml:space="preserve"> (pri izboljšavi temeljnih tal in tlaki)</t>
    </r>
  </si>
  <si>
    <t xml:space="preserve">Pritrjevanja ostrešja s sidri in veznimi sredstvi kot je predvideno v načrtu gradbenih konstrukcij s strani odgovornega projektanta gradbenih konstrukcij; v ceni zajeta tudi kilometrina in čas potovanja.
</t>
  </si>
  <si>
    <t>POTRJEVANJE IN PREGLED OSTREŠJA</t>
  </si>
  <si>
    <t>Povzetek poročila:
Na osnovi terenskih raziskav, ogleda, literaturnih ter izkustvenih podatkov o prisotnih 
geoloških materialih na obravnavani lokaciji, podajamo naslednje zaključke in mnenje:
▪ Temeljenje objekta naj se izvede v peščeno-glineni zemljini, razliko do višine temelja 
pa nadomesti s tamponsko blazino oz. podložnim betonom.
▪ V času gradnje je potrebno črpati podtalnico, ki je bila v času raziskav na koti 371,70 
m.n.v..
▪ Kompaktna podlaga je določena na koto 365,4 m.n.v..
▪ Temeljna tla se prekrije z ločilnim geosintetikom. 
▪ Izkop za temelj se bo izvajal v glinenih zemljinah (0-1,0 m) in peščeno-glineni 
zemljini (1,0 do 2,5 m). Na cca. 1,2 metra se je pojavila podtalnica (v času raziskav). 
V zgornjem delu se izkop izvede v prostem naklonu do 1 : 2 (cca. 1 m višine), izkop v 
peščeno glineni zemljini do globine 2,5 se izvede v naklonu 1 : 2. V primeru strmejših 
naklonov je potrebno izvesti varovanje in podpiranje zemljine z zagatnicami, berlinsko 
steno, težkim opažem, …
▪ Pri izvedbi temeljenja in izkopa je obvezen geomehanski nadzor, ki bo v primeru 
odstopanj dejanskega stanja od predvidenih razmer podal dodatna navodila!</t>
  </si>
  <si>
    <t xml:space="preserve">Vsa dela je potrebno izvajati na podlagi zahtev s strani odgovornega projektanta gradbenih konstrukcij, oz. geomehanika! </t>
  </si>
  <si>
    <t xml:space="preserve">OPIS:
- dvokrilno okno dim. 180/120 cm ,(kombinirano odpiranje kril)
- alu. izvedbe, s prekinjenim toplotnim mostom, 
- troslojna zasteklitev  Ug=0.6W/m2K, LT=47%,  g=26% sestava kot na primer ali enakovredno
  Planiclear Coollite, SKN154 6mm/14Ar/4/14Ar/4, 
- stekla imajo TGI ali podoben distančnik
- okno mora biti zatesnjeno z EPDM tesnili
- obvezna RAL montaža
- zunanja okenska polica iz pločevine v antracitni barvi, z odkapnim nosom (zajeta v fasaderskih delih),
-notranja polica je kamnita (zajeto v zidarslkih delih),
-okna imajo mehanizem za motorni pogon za daljinsko odpiranje in vremensko postajo
- opremljena s tesnilno gumo, okovjem visokega kvalitetnega razreda in kljuko 
</t>
  </si>
  <si>
    <r>
      <rPr>
        <u/>
        <sz val="9"/>
        <rFont val="Arial Narrow"/>
        <family val="2"/>
      </rPr>
      <t>Senčila (zajeto v ceni za celotno okno !)</t>
    </r>
    <r>
      <rPr>
        <sz val="9"/>
        <rFont val="Arial Narrow"/>
        <family val="2"/>
      </rPr>
      <t>:
Zunaj žaluzije skrite v fasadi, širina lamel C-65 mm, z možnostjo izoliranja špalet;  s pripadajočo zunanjo omarico skrito v fasadi, vodili v isti barvi kot je okvir okna,  električno odpiranje.
Znotraj screen na el. pogon, v kaseti, v medstropovju.</t>
    </r>
  </si>
  <si>
    <r>
      <rPr>
        <u/>
        <sz val="9"/>
        <rFont val="Arial Narrow"/>
        <family val="2"/>
      </rPr>
      <t>Opomba</t>
    </r>
    <r>
      <rPr>
        <sz val="9"/>
        <rFont val="Arial Narrow"/>
        <family val="2"/>
      </rPr>
      <t>:
Podane so zidarske odprtine, mere je potrebno preveriti na objektu, atesti v skladu z zakonodajo,
zajeti je potrebno ves vgradni in zaključni material za RAL vgradnjo!</t>
    </r>
  </si>
  <si>
    <t xml:space="preserve">OPIS:
- enokrilno okno dim. 100/80 cm ,(kombinirano odpiranje kril)
- alu. izvedbe, s prekinjenim toplotnim mostom, 
- troslojna zasteklitev  Ug=0.6W/m2K, LT=47%,  g=26% sestava kot na primer ali enakovredno
  Planiclear Coollite, SKN154 6mm/14Ar/4/14Ar/4, 
- stekla imajo TGI ali podoben distančnik
- okno mora biti zatesnjeno z EPDM tesnili
- obvezna RAL montaža
- zunanja okenska polica iz pločevine v antracitni barvi, z odkapnim nosom (zajeta v fasaderskih delih),
-notranja polica je kamnita (zajeto v zidarslkih delih),
-okna imajo mehanizem za motorni pogon za daljinsko odpiranje in vremensko postajo
- opremljena s tesnilno gumo, okovjem visokega kvalitetnega razreda in kljuko 
</t>
  </si>
  <si>
    <r>
      <rPr>
        <u/>
        <sz val="9"/>
        <rFont val="Arial Narrow"/>
        <family val="2"/>
      </rPr>
      <t>Senčila (zajeto v ceni za celotno okno !)</t>
    </r>
    <r>
      <rPr>
        <sz val="9"/>
        <rFont val="Arial Narrow"/>
        <family val="2"/>
      </rPr>
      <t>:
Zunaj žaluzije skrite v fasadi, električno odpiranje, 
znotraj screen na el. pogon, v kaseti, v medstropovju.</t>
    </r>
  </si>
  <si>
    <t xml:space="preserve">OPIS:
- enokrilno okno dim. 140/80 cm ,(kombinirano odpiranje kril)
- alu. izvedbe, s prekinjenim toplotnim mostom, 
- troslojna zasteklitev  Ug=0.6W/m2K, LT=47%,  g=26% sestava kot na primer ali enakovredno
  Planiclear Coollite, SKN154 6mm/14Ar/4/14Ar/4, 
- stekla imajo TGI ali podoben distančnik
- okno mora biti zatesnjeno z EPDM tesnili
- obvezna RAL montaža
- zunanja okenska polica iz pločevine v antracitni barvi, z odkapnim nosom (zajeta v fasaderskih delih),
-notranja polica je kamnita (zajeto v zidarslkih delih),
-okna imajo mehanizem za motorni pogon za daljinsko odpiranje in vremensko postajo
- opremljena s tesnilno gumo, okovjem visokega kvalitetnega razreda in kljuko 
</t>
  </si>
  <si>
    <t xml:space="preserve">OPIS:
- dvokrilno okno dim. 205/170 cm ,(kombinirano odpiranje kril)
- alu. izvedbe, s prekinjenim toplotnim mostom, 
- troslojna zasteklitev  Ug=0.6W/m2K, LT=47%,  g=26% sestava kot na primer ali enakovredno
  Planiclear Coollite, SKN154 6mm/14Ar/4/14Ar/4, 
- stekla imajo TGI ali podoben distančnik
- okno mora biti zatesnjeno z EPDM tesnili
- obvezna RAL montaža
- zunanja okenska polica iz pločevine v antracitni barvi, z odkapnim nosom (zajeta v fasaderskih delih),
-notranja polica je kamnita (zajeto v zidarslkih delih),
-okna imajo mehanizem za motorni pogon za daljinsko odpiranje in vremensko postajo
- opremljena s tesnilno gumo, okovjem visokega kvalitetnega razreda in kljuko 
</t>
  </si>
  <si>
    <t xml:space="preserve">Opomba : V ceni zajeti tudi vse potrebne izreze za prehod inštalacij. 
Inštalacijske elemente se ne sme obešati na konstrukcijo stropa! </t>
  </si>
  <si>
    <t>Spuščen strop v. tirn. pl. iz min. vlaken 625/625 mm 
Vstavna montaža v vidne tirnice (v. tirn.), belo lakirana, plošče je mogoče zamenjati
 Vrsta plošč: __________ 
Druge zahteve: _________</t>
  </si>
  <si>
    <t>Kompletna dobava in montaža  spuščenega kasetiranega stropa.
Kovinske konstrukcije iz glavnih ter prečnih 24 mm profilov, obešenih v primarni strop z obešali za spuščanje, višina obešanja 45 in 82 cm.
V konstrukcijo so vložene snemljive mineralne plošče z vodoodbojno površino kot napr.: Armstrong Bioguard Acoustic Microlook ali enakovredno, dim. 600 x 600 mm, bele barve z Bioguard antibakterijskim delovanjem, s poglobljenim robom in vidnim T profilom. Ob steni bo zaključni profil 24/24 mm. Stropne plošče so demontažne, pritrjene s tipskimi pritrdili.
Razred čistosti stropa po EN ISO 16444-1: razred 5. 
Koeficient absorbcije zvoka: 0,60; vrednost izolativnosti zvoka: 37 dB.
Namen in raba stropnih sistemov mora biti v skladu s standardom SIST EN 13964.
V plošče je vgrajena razsvetljava, javljalci požara, prezračevalni elementi,  in ostala potrebna oprema.
Zaščitna obdelava stropnih plošč z Bioguard postopkom, ki preprečuje razvoj in rast bakterij na površini.
Izvedba po sistemu Armstrong ali enakovredno. 
Obračun v m2.</t>
  </si>
  <si>
    <t xml:space="preserve">Kompletna priprava in izdelava NOV (Navodila za obratovanje in vzdrževanje)  za vse vrste del, skladno z veljavno zakonodajo.
Minimalno v 3 izvodih!
</t>
  </si>
  <si>
    <t xml:space="preserve">Kompletna izdelava oz. dopolnitev izkaza požarne varnosti.
Sprotno vnašanje vseh sprememb, ki nastajajo med gradnjo v PZI projekt. 
Po ponudbi pooblaščenega izdelovalca :
</t>
  </si>
  <si>
    <t>A1.1</t>
  </si>
  <si>
    <t>A1.2</t>
  </si>
  <si>
    <t>A1.3</t>
  </si>
  <si>
    <t>A1.4</t>
  </si>
  <si>
    <t>A1.5</t>
  </si>
  <si>
    <t>A1.6</t>
  </si>
  <si>
    <t>A1.7</t>
  </si>
  <si>
    <t>A2.1</t>
  </si>
  <si>
    <t>A2.2</t>
  </si>
  <si>
    <t>A2.3</t>
  </si>
  <si>
    <t>A2.4</t>
  </si>
  <si>
    <t>A2.5</t>
  </si>
  <si>
    <t>A2.6</t>
  </si>
  <si>
    <t>A2.7</t>
  </si>
  <si>
    <t>A2.8</t>
  </si>
  <si>
    <t>A2.9</t>
  </si>
  <si>
    <t>A2.10</t>
  </si>
  <si>
    <t>A2.11</t>
  </si>
  <si>
    <t>A2.12</t>
  </si>
  <si>
    <t>A2.13</t>
  </si>
  <si>
    <t>A2.14</t>
  </si>
  <si>
    <t>A2.15</t>
  </si>
  <si>
    <t>A2.16</t>
  </si>
  <si>
    <t>A2.17</t>
  </si>
  <si>
    <t>A2.18</t>
  </si>
  <si>
    <t>A2.19</t>
  </si>
  <si>
    <t>A2.20</t>
  </si>
  <si>
    <t>A2.21</t>
  </si>
  <si>
    <t>A2.22</t>
  </si>
  <si>
    <t>A2.23</t>
  </si>
  <si>
    <t>A3.1</t>
  </si>
  <si>
    <t>A3.2</t>
  </si>
  <si>
    <t>A3.3</t>
  </si>
  <si>
    <t>A3.4</t>
  </si>
  <si>
    <t>A3.5</t>
  </si>
  <si>
    <t>A3.6</t>
  </si>
  <si>
    <t>A3.7</t>
  </si>
  <si>
    <t>A3.8</t>
  </si>
  <si>
    <t>A3.9</t>
  </si>
  <si>
    <t>A3.10</t>
  </si>
  <si>
    <t>A3.11</t>
  </si>
  <si>
    <t>A3.18</t>
  </si>
  <si>
    <t>A4.1</t>
  </si>
  <si>
    <t>A4.2</t>
  </si>
  <si>
    <t>A4.3</t>
  </si>
  <si>
    <t>A4.4</t>
  </si>
  <si>
    <t>A4.5</t>
  </si>
  <si>
    <t>A4.6</t>
  </si>
  <si>
    <t>A4.7</t>
  </si>
  <si>
    <t>A4.8</t>
  </si>
  <si>
    <t>A4.9</t>
  </si>
  <si>
    <t>A4.10</t>
  </si>
  <si>
    <t>A5.1</t>
  </si>
  <si>
    <t>A5.2</t>
  </si>
  <si>
    <t>A5.3</t>
  </si>
  <si>
    <t>A5.4</t>
  </si>
  <si>
    <t>A5.5</t>
  </si>
  <si>
    <t>A5.6</t>
  </si>
  <si>
    <t>A5.7</t>
  </si>
  <si>
    <t>A5.8</t>
  </si>
  <si>
    <t>A5.9</t>
  </si>
  <si>
    <t>A5.10</t>
  </si>
  <si>
    <t>A5.11</t>
  </si>
  <si>
    <t>A5.12</t>
  </si>
  <si>
    <t>A5.13</t>
  </si>
  <si>
    <t>A6.1</t>
  </si>
  <si>
    <t>B1.1</t>
  </si>
  <si>
    <t>B1.2</t>
  </si>
  <si>
    <t>B1.3</t>
  </si>
  <si>
    <t>B1.4</t>
  </si>
  <si>
    <t>B1.5</t>
  </si>
  <si>
    <t>B1.6</t>
  </si>
  <si>
    <t>B1.7</t>
  </si>
  <si>
    <t>B1.8</t>
  </si>
  <si>
    <t>B1.9</t>
  </si>
  <si>
    <t>B1.10</t>
  </si>
  <si>
    <t>B1.11</t>
  </si>
  <si>
    <t>B1.12</t>
  </si>
  <si>
    <t>B1.13</t>
  </si>
  <si>
    <t>B1.14</t>
  </si>
  <si>
    <t>B1.15</t>
  </si>
  <si>
    <t>B2.1</t>
  </si>
  <si>
    <t>B2.2</t>
  </si>
  <si>
    <t>B2.3</t>
  </si>
  <si>
    <t>B3.1</t>
  </si>
  <si>
    <t>B3.2</t>
  </si>
  <si>
    <t>B4.1</t>
  </si>
  <si>
    <t>B4.2</t>
  </si>
  <si>
    <t>B4.3</t>
  </si>
  <si>
    <t>B4.4</t>
  </si>
  <si>
    <t>B4.5</t>
  </si>
  <si>
    <t>B4.6</t>
  </si>
  <si>
    <t>B4.7</t>
  </si>
  <si>
    <t>B4.8</t>
  </si>
  <si>
    <t>B4.9</t>
  </si>
  <si>
    <t>B5.1</t>
  </si>
  <si>
    <t>B5.2</t>
  </si>
  <si>
    <t>B6.1</t>
  </si>
  <si>
    <t>B6.2</t>
  </si>
  <si>
    <t>B6.3</t>
  </si>
  <si>
    <t>B6.4</t>
  </si>
  <si>
    <t>B6.5</t>
  </si>
  <si>
    <t>B6.6</t>
  </si>
  <si>
    <t>B6.7</t>
  </si>
  <si>
    <t>B6.8</t>
  </si>
  <si>
    <t>B6.9</t>
  </si>
  <si>
    <t>B6.10</t>
  </si>
  <si>
    <t>B6.11</t>
  </si>
  <si>
    <t>B6.12</t>
  </si>
  <si>
    <t>B7.1</t>
  </si>
  <si>
    <t>B7.2</t>
  </si>
  <si>
    <t>B7.3</t>
  </si>
  <si>
    <t>B7.4</t>
  </si>
  <si>
    <t>B7.5</t>
  </si>
  <si>
    <t>B7.6</t>
  </si>
  <si>
    <t>B7.7</t>
  </si>
  <si>
    <t>B7.8</t>
  </si>
  <si>
    <t>B7.9</t>
  </si>
  <si>
    <t>B7.10</t>
  </si>
  <si>
    <t>B7.11</t>
  </si>
  <si>
    <t>B7.12</t>
  </si>
  <si>
    <t>B8.1</t>
  </si>
  <si>
    <t>B8.2</t>
  </si>
  <si>
    <t>B8.3</t>
  </si>
  <si>
    <t>B8.4</t>
  </si>
  <si>
    <t>B8.5</t>
  </si>
  <si>
    <t>B9.1</t>
  </si>
  <si>
    <t>B9.2</t>
  </si>
  <si>
    <t>B9.3</t>
  </si>
  <si>
    <t>B9.4</t>
  </si>
  <si>
    <t>B9.5</t>
  </si>
  <si>
    <t>B9.6</t>
  </si>
  <si>
    <t>B9.7</t>
  </si>
  <si>
    <t>B10.1</t>
  </si>
  <si>
    <t>B10.2</t>
  </si>
  <si>
    <t>B10.3</t>
  </si>
  <si>
    <t>B10.4</t>
  </si>
  <si>
    <t>B10.5</t>
  </si>
  <si>
    <t>B11.1</t>
  </si>
  <si>
    <t>B11.2</t>
  </si>
  <si>
    <t>B11.3</t>
  </si>
  <si>
    <t>B11.4</t>
  </si>
  <si>
    <t>B11.5</t>
  </si>
  <si>
    <t>B11.6</t>
  </si>
  <si>
    <t>B11.7</t>
  </si>
  <si>
    <t>B11.8</t>
  </si>
  <si>
    <t>B11.9</t>
  </si>
  <si>
    <t>B12.1</t>
  </si>
  <si>
    <r>
      <rPr>
        <u/>
        <sz val="10"/>
        <color indexed="8"/>
        <rFont val="Arial Narrow"/>
        <family val="2"/>
      </rPr>
      <t>OPOMBA 1</t>
    </r>
    <r>
      <rPr>
        <sz val="10"/>
        <color indexed="8"/>
        <rFont val="Arial Narrow"/>
        <family val="2"/>
      </rPr>
      <t xml:space="preserve"> : v ceni niso zajeti stroški za:
</t>
    </r>
    <r>
      <rPr>
        <sz val="11"/>
        <color indexed="8"/>
        <rFont val="Arial Narrow"/>
        <family val="2"/>
      </rPr>
      <t xml:space="preserve">
</t>
    </r>
    <r>
      <rPr>
        <sz val="10"/>
        <color indexed="8"/>
        <rFont val="Arial Narrow"/>
        <family val="2"/>
      </rPr>
      <t>inštalacije,
zunanjo ureditev,
opremo,
komunalne prispevke</t>
    </r>
    <r>
      <rPr>
        <sz val="11"/>
        <color indexed="8"/>
        <rFont val="Arial Narrow"/>
        <family val="2"/>
      </rPr>
      <t xml:space="preserve">
</t>
    </r>
    <r>
      <rPr>
        <sz val="10"/>
        <color indexed="8"/>
        <rFont val="Arial Narrow"/>
        <family val="2"/>
      </rPr>
      <t xml:space="preserve">nadzor
projektno dokumentacijo, razna soglasja in podobno
</t>
    </r>
    <r>
      <rPr>
        <sz val="11"/>
        <color indexed="8"/>
        <rFont val="Arial Narrow"/>
        <family val="2"/>
      </rPr>
      <t xml:space="preserve">
</t>
    </r>
    <r>
      <rPr>
        <u/>
        <sz val="10"/>
        <color indexed="8"/>
        <rFont val="Arial Narrow"/>
        <family val="2"/>
      </rPr>
      <t>OPOMBA 2:</t>
    </r>
    <r>
      <rPr>
        <sz val="10"/>
        <color indexed="8"/>
        <rFont val="Arial Narrow"/>
        <family val="2"/>
      </rPr>
      <t xml:space="preserve">  Ponudnik mora v ceni zajeti vse potrebne delovne in pomožne odre, saj se le-ti ne bodo posebej obračunavali!</t>
    </r>
  </si>
  <si>
    <t>F./ OPREMA</t>
  </si>
  <si>
    <t>Skupaj GOI dela (A+B+C+D+E+F):</t>
  </si>
  <si>
    <r>
      <t xml:space="preserve">SKUPAJ  </t>
    </r>
    <r>
      <rPr>
        <b/>
        <u/>
        <sz val="12"/>
        <color indexed="8"/>
        <rFont val="Arial Narrow"/>
        <family val="2"/>
      </rPr>
      <t>GOI dela z DDV</t>
    </r>
    <r>
      <rPr>
        <b/>
        <sz val="12"/>
        <color indexed="8"/>
        <rFont val="Arial Narrow"/>
        <family val="2"/>
      </rPr>
      <t xml:space="preserve">  (A+B+C+D+E+F) :</t>
    </r>
  </si>
  <si>
    <t>PROJEKTANTSKI POPIS</t>
  </si>
  <si>
    <t>POPIS  - GRADBENI DEL</t>
  </si>
  <si>
    <t>DOM UPOKOJENCEV DOMŽALE</t>
  </si>
  <si>
    <t>KARANTANSKA CESTA 5, DOMŽALE</t>
  </si>
  <si>
    <t>DU MORAVČE Z LEKARNIŠKO DEJAVNOSTJO - SKLOP 2</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</si>
</sst>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0.00\ &quot;€&quot;_-;\-* #,##0.00\ &quot;€&quot;_-;_-* &quot;-&quot;??\ &quot;€&quot;_-;_-@_-"/>
    <numFmt numFmtId="164" formatCode="#,##0.00&quot; €&quot;"/>
    <numFmt numFmtId="165" formatCode="#,##0.00&quot; &quot;[$€-2]"/>
    <numFmt numFmtId="166" formatCode="#,##0.00&quot;    &quot;"/>
    <numFmt numFmtId="167" formatCode="0.0%"/>
    <numFmt numFmtId="168" formatCode="&quot;A/&quot;0&quot;.&quot;"/>
    <numFmt numFmtId="169" formatCode="&quot;B/&quot;0&quot;.&quot;"/>
    <numFmt numFmtId="170" formatCode="&quot; &quot;* #,##0.00&quot; € &quot;;&quot;-&quot;* #,##0.00&quot; € &quot;;&quot; &quot;* &quot;-&quot;??&quot; € &quot;"/>
    <numFmt numFmtId="171" formatCode="&quot;5.2.&quot;0"/>
    <numFmt numFmtId="172" formatCode="&quot;.&quot;#,##0&quot; ►&quot;"/>
    <numFmt numFmtId="173" formatCode="&quot;B.&quot;0"/>
    <numFmt numFmtId="174" formatCode="&quot;6.4.&quot;0"/>
    <numFmt numFmtId="175" formatCode="&quot;6.5.1.1.&quot;0"/>
    <numFmt numFmtId="176" formatCode="&quot;parcela &quot;#,###"/>
  </numFmts>
  <fonts count="86">
    <font>
      <sz val="11"/>
      <color indexed="8"/>
      <name val="Arial Narrow"/>
    </font>
    <font>
      <sz val="11"/>
      <color theme="1"/>
      <name val="Arial Narrow"/>
      <family val="2"/>
      <charset val="238"/>
      <scheme val="minor"/>
    </font>
    <font>
      <sz val="10"/>
      <color indexed="8"/>
      <name val="Arial Narrow"/>
      <family val="2"/>
    </font>
    <font>
      <b/>
      <sz val="11"/>
      <color indexed="8"/>
      <name val="Arial Narrow"/>
      <family val="2"/>
    </font>
    <font>
      <b/>
      <sz val="8"/>
      <color indexed="8"/>
      <name val="Arial Narrow"/>
      <family val="2"/>
    </font>
    <font>
      <b/>
      <sz val="14"/>
      <color indexed="8"/>
      <name val="Arial Narrow"/>
      <family val="2"/>
    </font>
    <font>
      <b/>
      <sz val="12"/>
      <color indexed="8"/>
      <name val="Arial Narrow"/>
      <family val="2"/>
    </font>
    <font>
      <b/>
      <sz val="10"/>
      <color indexed="14"/>
      <name val="Arial Narrow"/>
      <family val="2"/>
    </font>
    <font>
      <b/>
      <vertAlign val="superscript"/>
      <sz val="10"/>
      <color indexed="14"/>
      <name val="Arial Narrow"/>
      <family val="2"/>
    </font>
    <font>
      <u/>
      <sz val="10"/>
      <color indexed="8"/>
      <name val="Arial Narrow"/>
      <family val="2"/>
    </font>
    <font>
      <sz val="10"/>
      <color indexed="8"/>
      <name val="Arial Narrow"/>
      <family val="2"/>
    </font>
    <font>
      <b/>
      <sz val="10"/>
      <color indexed="9"/>
      <name val="Arial Narrow"/>
      <family val="2"/>
    </font>
    <font>
      <sz val="11"/>
      <color indexed="8"/>
      <name val="Arial Narrow"/>
      <family val="2"/>
    </font>
    <font>
      <b/>
      <sz val="11"/>
      <color indexed="8"/>
      <name val="Arial Narrow"/>
      <family val="2"/>
    </font>
    <font>
      <b/>
      <sz val="8"/>
      <color indexed="8"/>
      <name val="Arial Narrow"/>
      <family val="2"/>
    </font>
    <font>
      <b/>
      <sz val="14"/>
      <color indexed="8"/>
      <name val="Arial Narrow"/>
      <family val="2"/>
    </font>
    <font>
      <sz val="10"/>
      <color indexed="13"/>
      <name val="Arial Narrow"/>
      <family val="2"/>
    </font>
    <font>
      <b/>
      <sz val="12"/>
      <color indexed="8"/>
      <name val="Arial Narrow"/>
      <family val="2"/>
    </font>
    <font>
      <b/>
      <vertAlign val="superscript"/>
      <sz val="10"/>
      <color indexed="9"/>
      <name val="Arial Narrow"/>
      <family val="2"/>
    </font>
    <font>
      <b/>
      <u/>
      <sz val="12"/>
      <color indexed="8"/>
      <name val="Arial Narrow"/>
      <family val="2"/>
    </font>
    <font>
      <sz val="10"/>
      <name val="Arial Narrow"/>
      <family val="2"/>
    </font>
    <font>
      <b/>
      <sz val="10"/>
      <name val="Arial Narrow"/>
      <family val="2"/>
    </font>
    <font>
      <b/>
      <sz val="10"/>
      <name val="Arial Narrow"/>
      <family val="2"/>
      <charset val="238"/>
    </font>
    <font>
      <sz val="11"/>
      <name val="Arial Narrow"/>
      <family val="2"/>
    </font>
    <font>
      <b/>
      <sz val="11"/>
      <name val="Arial Narrow"/>
      <family val="2"/>
      <charset val="238"/>
    </font>
    <font>
      <sz val="11"/>
      <name val="Arial Narrow"/>
      <family val="2"/>
      <charset val="238"/>
    </font>
    <font>
      <b/>
      <sz val="12"/>
      <name val="Arial Narrow"/>
      <family val="2"/>
      <charset val="238"/>
    </font>
    <font>
      <b/>
      <sz val="9"/>
      <name val="Arial Narrow"/>
      <family val="2"/>
      <charset val="238"/>
    </font>
    <font>
      <sz val="9"/>
      <name val="Arial Narrow"/>
      <family val="2"/>
      <charset val="238"/>
    </font>
    <font>
      <b/>
      <sz val="20"/>
      <name val="Arial Narrow"/>
      <family val="2"/>
      <charset val="238"/>
    </font>
    <font>
      <sz val="10"/>
      <name val="Arial"/>
      <family val="2"/>
    </font>
    <font>
      <sz val="11"/>
      <color theme="0"/>
      <name val="Arial Narrow"/>
      <family val="2"/>
      <charset val="238"/>
    </font>
    <font>
      <b/>
      <sz val="11"/>
      <color theme="0"/>
      <name val="Arial Narrow"/>
      <family val="2"/>
      <charset val="238"/>
    </font>
    <font>
      <b/>
      <sz val="20"/>
      <color theme="0"/>
      <name val="Arial Narrow"/>
      <family val="2"/>
      <charset val="238"/>
    </font>
    <font>
      <sz val="14"/>
      <name val="Arial Narrow"/>
      <family val="2"/>
    </font>
    <font>
      <sz val="14"/>
      <color rgb="FFFF0000"/>
      <name val="Arial Rounded MT Bold"/>
      <family val="2"/>
    </font>
    <font>
      <sz val="10"/>
      <name val="Arial"/>
      <family val="2"/>
      <charset val="238"/>
    </font>
    <font>
      <b/>
      <sz val="11"/>
      <name val="Arial Narrow"/>
      <family val="2"/>
    </font>
    <font>
      <b/>
      <sz val="12"/>
      <color rgb="FFFF0000"/>
      <name val="Arial Narrow"/>
      <family val="2"/>
      <charset val="238"/>
    </font>
    <font>
      <b/>
      <sz val="14"/>
      <name val="Arial Narrow"/>
      <family val="2"/>
      <charset val="238"/>
    </font>
    <font>
      <b/>
      <sz val="14"/>
      <name val="Arial Narrow"/>
      <family val="2"/>
    </font>
    <font>
      <b/>
      <sz val="14"/>
      <name val="Arial Black"/>
      <family val="2"/>
    </font>
    <font>
      <b/>
      <sz val="14"/>
      <name val="Arial"/>
      <family val="2"/>
    </font>
    <font>
      <sz val="9"/>
      <name val="Arial Narrow"/>
      <family val="2"/>
    </font>
    <font>
      <b/>
      <sz val="9"/>
      <name val="Arial Narrow"/>
      <family val="2"/>
    </font>
    <font>
      <sz val="9"/>
      <name val="Calibri"/>
      <family val="2"/>
      <charset val="238"/>
    </font>
    <font>
      <sz val="9"/>
      <name val="Baskerville Old Face"/>
      <family val="1"/>
      <charset val="238"/>
    </font>
    <font>
      <sz val="10"/>
      <name val="Arial Narrow"/>
      <family val="2"/>
      <charset val="238"/>
    </font>
    <font>
      <sz val="8"/>
      <name val="Arial Narrow"/>
      <family val="2"/>
    </font>
    <font>
      <sz val="11"/>
      <name val="Calibri"/>
      <family val="2"/>
      <charset val="238"/>
    </font>
    <font>
      <sz val="14"/>
      <name val="Arial Narrow"/>
      <family val="2"/>
      <charset val="238"/>
    </font>
    <font>
      <sz val="8"/>
      <name val="Arial Narrow"/>
      <family val="2"/>
      <charset val="238"/>
    </font>
    <font>
      <vertAlign val="superscript"/>
      <sz val="9"/>
      <name val="Arial Narrow"/>
      <family val="2"/>
    </font>
    <font>
      <b/>
      <sz val="9"/>
      <name val="Arial"/>
      <family val="2"/>
      <charset val="238"/>
    </font>
    <font>
      <sz val="20"/>
      <name val="Arial Narrow"/>
      <family val="2"/>
      <charset val="238"/>
    </font>
    <font>
      <b/>
      <sz val="11"/>
      <name val="Arial"/>
      <family val="2"/>
      <charset val="238"/>
    </font>
    <font>
      <sz val="9"/>
      <name val="Arial Nova Cond"/>
      <family val="2"/>
      <charset val="238"/>
    </font>
    <font>
      <u/>
      <sz val="9"/>
      <name val="Arial Narrow"/>
      <family val="2"/>
    </font>
    <font>
      <sz val="12"/>
      <name val="Arial Narrow"/>
      <family val="2"/>
      <charset val="238"/>
    </font>
    <font>
      <b/>
      <sz val="8"/>
      <name val="Arial Narrow"/>
      <family val="2"/>
      <charset val="238"/>
    </font>
    <font>
      <b/>
      <sz val="11"/>
      <color theme="0" tint="-0.14999847407452621"/>
      <name val="Arial Narrow"/>
      <family val="2"/>
      <charset val="238"/>
    </font>
    <font>
      <sz val="12"/>
      <name val="Arial"/>
      <family val="2"/>
      <charset val="238"/>
    </font>
    <font>
      <b/>
      <sz val="12"/>
      <name val="Arial"/>
      <family val="2"/>
    </font>
    <font>
      <sz val="12"/>
      <name val="Arial"/>
      <family val="2"/>
    </font>
    <font>
      <sz val="9"/>
      <color rgb="FFFF0000"/>
      <name val="Arial Narrow"/>
      <family val="2"/>
    </font>
    <font>
      <sz val="9"/>
      <color rgb="FFFF0000"/>
      <name val="Arial Narrow"/>
      <family val="2"/>
      <charset val="238"/>
    </font>
    <font>
      <b/>
      <sz val="9"/>
      <color rgb="FFFF0000"/>
      <name val="Arial Narrow"/>
      <family val="2"/>
    </font>
    <font>
      <b/>
      <sz val="9"/>
      <color rgb="FFFF0000"/>
      <name val="Arial Narrow"/>
      <family val="2"/>
      <charset val="238"/>
    </font>
    <font>
      <sz val="11"/>
      <color rgb="FF0070C0"/>
      <name val="Arial Narrow"/>
      <family val="2"/>
      <charset val="238"/>
      <scheme val="minor"/>
    </font>
    <font>
      <sz val="11"/>
      <color rgb="FFFF0000"/>
      <name val="Arial Narrow"/>
      <family val="2"/>
      <scheme val="minor"/>
    </font>
    <font>
      <sz val="11"/>
      <color rgb="FF7030A0"/>
      <name val="Arial Narrow"/>
      <family val="2"/>
      <scheme val="minor"/>
    </font>
    <font>
      <sz val="10"/>
      <name val="Arial CE"/>
      <family val="2"/>
      <charset val="238"/>
    </font>
    <font>
      <u/>
      <sz val="10"/>
      <name val="Arial"/>
      <family val="2"/>
      <charset val="238"/>
    </font>
    <font>
      <sz val="11"/>
      <name val="Arial Narrow"/>
      <family val="2"/>
      <charset val="238"/>
      <scheme val="minor"/>
    </font>
    <font>
      <i/>
      <sz val="9"/>
      <name val="Arial Narrow"/>
      <family val="2"/>
    </font>
    <font>
      <b/>
      <sz val="9"/>
      <name val="Symbol"/>
      <family val="1"/>
      <charset val="2"/>
    </font>
    <font>
      <b/>
      <sz val="6.75"/>
      <name val="Arial Narrow"/>
      <family val="2"/>
      <charset val="238"/>
    </font>
    <font>
      <sz val="10"/>
      <name val="Arial CE"/>
      <charset val="238"/>
    </font>
    <font>
      <b/>
      <sz val="10"/>
      <color rgb="FF7030A0"/>
      <name val="Arial Narrow"/>
      <family val="2"/>
      <charset val="238"/>
    </font>
    <font>
      <sz val="11"/>
      <color theme="0" tint="-4.9989318521683403E-2"/>
      <name val="Arial Narrow"/>
      <family val="2"/>
    </font>
    <font>
      <sz val="10"/>
      <name val="Calibri"/>
      <family val="2"/>
      <charset val="238"/>
    </font>
    <font>
      <sz val="11"/>
      <color indexed="8"/>
      <name val="Calibri"/>
      <family val="2"/>
      <charset val="238"/>
    </font>
    <font>
      <b/>
      <sz val="12"/>
      <name val="Arial Narrow"/>
      <family val="2"/>
    </font>
    <font>
      <sz val="12"/>
      <name val="Arial Narrow"/>
      <family val="2"/>
    </font>
    <font>
      <b/>
      <u/>
      <sz val="10"/>
      <name val="Arial Narrow"/>
      <family val="2"/>
    </font>
    <font>
      <u/>
      <sz val="10"/>
      <color indexed="10"/>
      <name val="Arial Narrow"/>
      <family val="2"/>
    </font>
  </fonts>
  <fills count="7">
    <fill>
      <patternFill patternType="none"/>
    </fill>
    <fill>
      <patternFill patternType="gray125"/>
    </fill>
    <fill>
      <patternFill patternType="solid">
        <fgColor indexed="10"/>
        <bgColor auto="1"/>
      </patternFill>
    </fill>
    <fill>
      <patternFill patternType="solid">
        <fgColor indexed="11"/>
        <bgColor auto="1"/>
      </patternFill>
    </fill>
    <fill>
      <patternFill patternType="solid">
        <fgColor indexed="12"/>
        <bgColor auto="1"/>
      </patternFill>
    </fill>
    <fill>
      <patternFill patternType="solid">
        <fgColor theme="0"/>
        <bgColor indexed="64"/>
      </patternFill>
    </fill>
    <fill>
      <patternFill patternType="solid">
        <fgColor theme="1" tint="0.499984740745262"/>
        <bgColor indexed="64"/>
      </patternFill>
    </fill>
  </fills>
  <borders count="47">
    <border>
      <left/>
      <right/>
      <top/>
      <bottom/>
      <diagonal/>
    </border>
    <border>
      <left/>
      <right/>
      <top/>
      <bottom/>
      <diagonal/>
    </border>
    <border>
      <left/>
      <right/>
      <top/>
      <bottom/>
      <diagonal/>
    </border>
    <border>
      <left/>
      <right/>
      <top/>
      <bottom/>
      <diagonal/>
    </border>
    <border>
      <left/>
      <right/>
      <top/>
      <bottom/>
      <diagonal/>
    </border>
    <border>
      <left/>
      <right/>
      <top/>
      <bottom style="medium">
        <color indexed="8"/>
      </bottom>
      <diagonal/>
    </border>
    <border>
      <left/>
      <right/>
      <top/>
      <bottom style="medium">
        <color indexed="8"/>
      </bottom>
      <diagonal/>
    </border>
    <border>
      <left/>
      <right/>
      <top style="medium">
        <color indexed="8"/>
      </top>
      <bottom style="medium">
        <color indexed="8"/>
      </bottom>
      <diagonal/>
    </border>
    <border>
      <left/>
      <right/>
      <top style="medium">
        <color indexed="8"/>
      </top>
      <bottom style="medium">
        <color indexed="8"/>
      </bottom>
      <diagonal/>
    </border>
    <border>
      <left/>
      <right/>
      <top style="medium">
        <color indexed="8"/>
      </top>
      <bottom/>
      <diagonal/>
    </border>
    <border>
      <left/>
      <right/>
      <top style="medium">
        <color indexed="8"/>
      </top>
      <bottom/>
      <diagonal/>
    </border>
    <border>
      <left/>
      <right/>
      <top/>
      <bottom style="thin">
        <color indexed="8"/>
      </bottom>
      <diagonal/>
    </border>
    <border>
      <left/>
      <right/>
      <top/>
      <bottom style="thin">
        <color indexed="8"/>
      </bottom>
      <diagonal/>
    </border>
    <border>
      <left/>
      <right/>
      <top style="thin">
        <color indexed="8"/>
      </top>
      <bottom/>
      <diagonal/>
    </border>
    <border>
      <left/>
      <right/>
      <top style="thin">
        <color indexed="8"/>
      </top>
      <bottom/>
      <diagonal/>
    </border>
    <border>
      <left/>
      <right/>
      <top/>
      <bottom style="thin">
        <color indexed="15"/>
      </bottom>
      <diagonal/>
    </border>
    <border>
      <left/>
      <right/>
      <top/>
      <bottom style="thin">
        <color indexed="15"/>
      </bottom>
      <diagonal/>
    </border>
    <border>
      <left/>
      <right/>
      <top style="thin">
        <color indexed="15"/>
      </top>
      <bottom/>
      <diagonal/>
    </border>
    <border>
      <left/>
      <right/>
      <top style="thin">
        <color indexed="15"/>
      </top>
      <bottom/>
      <diagonal/>
    </border>
    <border>
      <left/>
      <right/>
      <top style="thin">
        <color indexed="8"/>
      </top>
      <bottom style="medium">
        <color indexed="8"/>
      </bottom>
      <diagonal/>
    </border>
    <border>
      <left/>
      <right/>
      <top/>
      <bottom/>
      <diagonal/>
    </border>
    <border>
      <left/>
      <right/>
      <top style="medium">
        <color indexed="8"/>
      </top>
      <bottom/>
      <diagonal/>
    </border>
    <border>
      <left/>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diagonal/>
    </border>
    <border>
      <left/>
      <right style="medium">
        <color indexed="8"/>
      </right>
      <top style="thin">
        <color indexed="8"/>
      </top>
      <bottom/>
      <diagonal/>
    </border>
    <border>
      <left style="medium">
        <color indexed="8"/>
      </left>
      <right/>
      <top/>
      <bottom/>
      <diagonal/>
    </border>
    <border>
      <left/>
      <right style="medium">
        <color indexed="8"/>
      </right>
      <top/>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right/>
      <top/>
      <bottom style="thin">
        <color indexed="8"/>
      </bottom>
      <diagonal/>
    </border>
    <border>
      <left style="thin">
        <color indexed="8"/>
      </left>
      <right style="thin">
        <color indexed="19"/>
      </right>
      <top style="thin">
        <color indexed="8"/>
      </top>
      <bottom style="thin">
        <color indexed="8"/>
      </bottom>
      <diagonal/>
    </border>
    <border>
      <left style="thin">
        <color indexed="19"/>
      </left>
      <right style="thin">
        <color indexed="19"/>
      </right>
      <top style="thin">
        <color indexed="8"/>
      </top>
      <bottom style="thin">
        <color indexed="8"/>
      </bottom>
      <diagonal/>
    </border>
    <border>
      <left style="thin">
        <color indexed="19"/>
      </left>
      <right/>
      <top style="thin">
        <color indexed="8"/>
      </top>
      <bottom style="thin">
        <color indexed="8"/>
      </bottom>
      <diagonal/>
    </border>
    <border>
      <left/>
      <right/>
      <top style="thin">
        <color indexed="8"/>
      </top>
      <bottom/>
      <diagonal/>
    </border>
    <border>
      <left/>
      <right/>
      <top style="medium">
        <color indexed="8"/>
      </top>
      <bottom/>
      <diagonal/>
    </border>
    <border>
      <left/>
      <right/>
      <top/>
      <bottom/>
      <diagonal/>
    </border>
    <border>
      <left/>
      <right/>
      <top/>
      <bottom/>
      <diagonal/>
    </border>
    <border>
      <left/>
      <right/>
      <top/>
      <bottom style="medium">
        <color indexed="8"/>
      </bottom>
      <diagonal/>
    </border>
    <border>
      <left/>
      <right/>
      <top/>
      <bottom/>
      <diagonal/>
    </border>
    <border>
      <left/>
      <right/>
      <top style="thin">
        <color indexed="64"/>
      </top>
      <bottom style="double">
        <color indexed="64"/>
      </bottom>
      <diagonal/>
    </border>
    <border>
      <left/>
      <right/>
      <top/>
      <bottom style="thin">
        <color indexed="64"/>
      </bottom>
      <diagonal/>
    </border>
  </borders>
  <cellStyleXfs count="6">
    <xf numFmtId="0" fontId="0" fillId="0" borderId="0" applyNumberFormat="0" applyFill="0" applyBorder="0" applyProtection="0"/>
    <xf numFmtId="0" fontId="30" fillId="0" borderId="44"/>
    <xf numFmtId="0" fontId="71" fillId="0" borderId="44"/>
    <xf numFmtId="0" fontId="1" fillId="0" borderId="44"/>
    <xf numFmtId="0" fontId="77" fillId="0" borderId="44"/>
    <xf numFmtId="0" fontId="81" fillId="0" borderId="44"/>
  </cellStyleXfs>
  <cellXfs count="684">
    <xf numFmtId="0" fontId="0" fillId="0" borderId="0" xfId="0"/>
    <xf numFmtId="0" fontId="0" fillId="0" borderId="0" xfId="0" applyNumberFormat="1"/>
    <xf numFmtId="0" fontId="2" fillId="0" borderId="1" xfId="0" applyFont="1" applyBorder="1" applyAlignment="1">
      <alignment vertical="top" wrapText="1"/>
    </xf>
    <xf numFmtId="49" fontId="2" fillId="0" borderId="1" xfId="0" applyNumberFormat="1" applyFont="1" applyBorder="1" applyAlignment="1">
      <alignment vertical="top" wrapText="1"/>
    </xf>
    <xf numFmtId="4" fontId="2" fillId="3" borderId="6" xfId="0" applyNumberFormat="1" applyFont="1" applyFill="1" applyBorder="1" applyAlignment="1">
      <alignment vertical="center" wrapText="1"/>
    </xf>
    <xf numFmtId="0" fontId="2" fillId="0" borderId="1" xfId="0" applyFont="1" applyBorder="1" applyAlignment="1">
      <alignment wrapText="1"/>
    </xf>
    <xf numFmtId="165" fontId="6" fillId="4" borderId="8" xfId="0" applyNumberFormat="1" applyFont="1" applyFill="1" applyBorder="1" applyAlignment="1">
      <alignment vertical="center"/>
    </xf>
    <xf numFmtId="49" fontId="6" fillId="0" borderId="1" xfId="0" applyNumberFormat="1" applyFont="1" applyBorder="1" applyAlignment="1">
      <alignment vertical="top" wrapText="1"/>
    </xf>
    <xf numFmtId="4" fontId="6" fillId="0" borderId="2" xfId="0" applyNumberFormat="1" applyFont="1" applyBorder="1" applyAlignment="1">
      <alignment vertical="top" wrapText="1"/>
    </xf>
    <xf numFmtId="0" fontId="7" fillId="2" borderId="4" xfId="0" applyFont="1" applyFill="1" applyBorder="1" applyAlignment="1">
      <alignment wrapText="1"/>
    </xf>
    <xf numFmtId="4" fontId="2" fillId="0" borderId="1" xfId="0" applyNumberFormat="1" applyFont="1" applyBorder="1" applyAlignment="1">
      <alignment vertical="top" wrapText="1"/>
    </xf>
    <xf numFmtId="0" fontId="6" fillId="0" borderId="2" xfId="0" applyFont="1" applyBorder="1" applyAlignment="1">
      <alignment vertical="top" wrapText="1"/>
    </xf>
    <xf numFmtId="0" fontId="6" fillId="0" borderId="2" xfId="0" applyFont="1" applyBorder="1" applyAlignment="1">
      <alignment vertical="center" wrapText="1"/>
    </xf>
    <xf numFmtId="2" fontId="7" fillId="2" borderId="4" xfId="0" applyNumberFormat="1" applyFont="1" applyFill="1" applyBorder="1" applyAlignment="1">
      <alignment wrapText="1"/>
    </xf>
    <xf numFmtId="0" fontId="2" fillId="0" borderId="2" xfId="0" applyFont="1" applyBorder="1" applyAlignment="1">
      <alignment horizontal="right" vertical="top" wrapText="1"/>
    </xf>
    <xf numFmtId="0" fontId="2" fillId="0" borderId="1" xfId="0" applyFont="1" applyBorder="1" applyAlignment="1">
      <alignment horizontal="right" vertical="top" wrapText="1"/>
    </xf>
    <xf numFmtId="0" fontId="2" fillId="3" borderId="9" xfId="0" applyFont="1" applyFill="1" applyBorder="1" applyAlignment="1">
      <alignment vertical="center"/>
    </xf>
    <xf numFmtId="4" fontId="2" fillId="3" borderId="9" xfId="0" applyNumberFormat="1" applyFont="1" applyFill="1" applyBorder="1" applyAlignment="1">
      <alignment vertical="center"/>
    </xf>
    <xf numFmtId="4" fontId="2" fillId="3" borderId="10" xfId="0" applyNumberFormat="1" applyFont="1" applyFill="1" applyBorder="1"/>
    <xf numFmtId="4" fontId="7" fillId="2" borderId="4" xfId="0" applyNumberFormat="1" applyFont="1" applyFill="1" applyBorder="1" applyAlignment="1">
      <alignment wrapText="1"/>
    </xf>
    <xf numFmtId="49" fontId="6" fillId="3" borderId="1" xfId="0" applyNumberFormat="1" applyFont="1" applyFill="1" applyBorder="1"/>
    <xf numFmtId="4" fontId="6" fillId="3" borderId="2" xfId="0" applyNumberFormat="1" applyFont="1" applyFill="1" applyBorder="1"/>
    <xf numFmtId="2" fontId="2" fillId="0" borderId="1" xfId="0" applyNumberFormat="1" applyFont="1" applyBorder="1" applyAlignment="1">
      <alignment horizontal="right" vertical="top" wrapText="1"/>
    </xf>
    <xf numFmtId="166" fontId="6" fillId="3" borderId="1" xfId="0" applyNumberFormat="1" applyFont="1" applyFill="1" applyBorder="1"/>
    <xf numFmtId="164" fontId="7" fillId="2" borderId="4" xfId="0" applyNumberFormat="1" applyFont="1" applyFill="1" applyBorder="1" applyAlignment="1">
      <alignment wrapText="1"/>
    </xf>
    <xf numFmtId="49" fontId="2" fillId="0" borderId="1" xfId="0" applyNumberFormat="1" applyFont="1" applyBorder="1" applyAlignment="1">
      <alignment horizontal="right" vertical="top" wrapText="1"/>
    </xf>
    <xf numFmtId="49" fontId="2" fillId="3" borderId="1" xfId="0" applyNumberFormat="1" applyFont="1" applyFill="1" applyBorder="1" applyAlignment="1">
      <alignment wrapText="1"/>
    </xf>
    <xf numFmtId="4" fontId="2" fillId="3" borderId="2" xfId="0" applyNumberFormat="1" applyFont="1" applyFill="1" applyBorder="1" applyAlignment="1">
      <alignment wrapText="1"/>
    </xf>
    <xf numFmtId="49" fontId="7" fillId="2" borderId="4" xfId="0" applyNumberFormat="1" applyFont="1" applyFill="1" applyBorder="1" applyAlignment="1">
      <alignment wrapText="1"/>
    </xf>
    <xf numFmtId="49" fontId="2" fillId="3" borderId="5" xfId="0" applyNumberFormat="1" applyFont="1" applyFill="1" applyBorder="1"/>
    <xf numFmtId="0" fontId="2" fillId="3" borderId="5" xfId="0" applyFont="1" applyFill="1" applyBorder="1"/>
    <xf numFmtId="4" fontId="2" fillId="3" borderId="6" xfId="0" applyNumberFormat="1" applyFont="1" applyFill="1" applyBorder="1"/>
    <xf numFmtId="165" fontId="7" fillId="2" borderId="4" xfId="0" applyNumberFormat="1" applyFont="1" applyFill="1" applyBorder="1" applyAlignment="1">
      <alignment wrapText="1"/>
    </xf>
    <xf numFmtId="49" fontId="6" fillId="4" borderId="7" xfId="0" applyNumberFormat="1" applyFont="1" applyFill="1" applyBorder="1" applyAlignment="1">
      <alignment vertical="center"/>
    </xf>
    <xf numFmtId="4" fontId="6" fillId="4" borderId="8" xfId="0" applyNumberFormat="1" applyFont="1" applyFill="1" applyBorder="1" applyAlignment="1">
      <alignment vertical="center"/>
    </xf>
    <xf numFmtId="49" fontId="3" fillId="3" borderId="9" xfId="0" applyNumberFormat="1" applyFont="1" applyFill="1" applyBorder="1" applyAlignment="1">
      <alignment wrapText="1"/>
    </xf>
    <xf numFmtId="0" fontId="0" fillId="3" borderId="9" xfId="0" applyFill="1" applyBorder="1" applyAlignment="1">
      <alignment wrapText="1"/>
    </xf>
    <xf numFmtId="4" fontId="3" fillId="3" borderId="10" xfId="0" applyNumberFormat="1" applyFont="1" applyFill="1" applyBorder="1" applyAlignment="1">
      <alignment wrapText="1"/>
    </xf>
    <xf numFmtId="166" fontId="7" fillId="2" borderId="4" xfId="0" applyNumberFormat="1" applyFont="1" applyFill="1" applyBorder="1" applyAlignment="1">
      <alignment wrapText="1"/>
    </xf>
    <xf numFmtId="49" fontId="2" fillId="3" borderId="2" xfId="0" applyNumberFormat="1" applyFont="1" applyFill="1" applyBorder="1" applyAlignment="1">
      <alignment wrapText="1"/>
    </xf>
    <xf numFmtId="49" fontId="2" fillId="3" borderId="1" xfId="0" applyNumberFormat="1" applyFont="1" applyFill="1" applyBorder="1" applyAlignment="1">
      <alignment horizontal="left" wrapText="1"/>
    </xf>
    <xf numFmtId="0" fontId="0" fillId="3" borderId="1" xfId="0" applyFill="1" applyBorder="1" applyAlignment="1">
      <alignment wrapText="1"/>
    </xf>
    <xf numFmtId="0" fontId="0" fillId="3" borderId="2" xfId="0" applyFill="1" applyBorder="1" applyAlignment="1">
      <alignment wrapText="1"/>
    </xf>
    <xf numFmtId="0" fontId="2" fillId="3" borderId="1" xfId="0" applyFont="1" applyFill="1" applyBorder="1" applyAlignment="1">
      <alignment wrapText="1"/>
    </xf>
    <xf numFmtId="0" fontId="2" fillId="3" borderId="2" xfId="0" applyFont="1" applyFill="1" applyBorder="1" applyAlignment="1">
      <alignment wrapText="1"/>
    </xf>
    <xf numFmtId="49" fontId="6" fillId="0" borderId="15" xfId="0" applyNumberFormat="1" applyFont="1" applyBorder="1" applyAlignment="1">
      <alignment vertical="top" wrapText="1"/>
    </xf>
    <xf numFmtId="49" fontId="6" fillId="3" borderId="15" xfId="0" applyNumberFormat="1" applyFont="1" applyFill="1" applyBorder="1" applyAlignment="1">
      <alignment wrapText="1"/>
    </xf>
    <xf numFmtId="0" fontId="6" fillId="3" borderId="15" xfId="0" applyFont="1" applyFill="1" applyBorder="1" applyAlignment="1">
      <alignment wrapText="1"/>
    </xf>
    <xf numFmtId="0" fontId="6" fillId="3" borderId="16" xfId="0" applyFont="1" applyFill="1" applyBorder="1" applyAlignment="1">
      <alignment wrapText="1"/>
    </xf>
    <xf numFmtId="49" fontId="2" fillId="0" borderId="17" xfId="0" applyNumberFormat="1" applyFont="1" applyBorder="1" applyAlignment="1">
      <alignment horizontal="right" vertical="top" wrapText="1"/>
    </xf>
    <xf numFmtId="0" fontId="2" fillId="3" borderId="17" xfId="0" applyFont="1" applyFill="1" applyBorder="1" applyAlignment="1">
      <alignment wrapText="1"/>
    </xf>
    <xf numFmtId="0" fontId="2" fillId="3" borderId="18" xfId="0" applyFont="1" applyFill="1" applyBorder="1" applyAlignment="1">
      <alignment wrapText="1"/>
    </xf>
    <xf numFmtId="49" fontId="2" fillId="3" borderId="1" xfId="0" applyNumberFormat="1" applyFont="1" applyFill="1" applyBorder="1" applyAlignment="1">
      <alignment vertical="top" wrapText="1"/>
    </xf>
    <xf numFmtId="164" fontId="2" fillId="3" borderId="2" xfId="0" applyNumberFormat="1" applyFont="1" applyFill="1" applyBorder="1" applyAlignment="1">
      <alignment vertical="top" wrapText="1"/>
    </xf>
    <xf numFmtId="168" fontId="2" fillId="0" borderId="15" xfId="0" applyNumberFormat="1" applyFont="1" applyBorder="1" applyAlignment="1">
      <alignment horizontal="right" vertical="top" wrapText="1"/>
    </xf>
    <xf numFmtId="0" fontId="2" fillId="3" borderId="15" xfId="0" applyFont="1" applyFill="1" applyBorder="1" applyAlignment="1">
      <alignment vertical="top" wrapText="1"/>
    </xf>
    <xf numFmtId="0" fontId="2" fillId="3" borderId="15" xfId="0" applyFont="1" applyFill="1" applyBorder="1" applyAlignment="1">
      <alignment wrapText="1"/>
    </xf>
    <xf numFmtId="4" fontId="2" fillId="3" borderId="16" xfId="0" applyNumberFormat="1" applyFont="1" applyFill="1" applyBorder="1" applyAlignment="1">
      <alignment wrapText="1"/>
    </xf>
    <xf numFmtId="49" fontId="6" fillId="0" borderId="17" xfId="0" applyNumberFormat="1" applyFont="1" applyBorder="1" applyAlignment="1">
      <alignment vertical="top" wrapText="1"/>
    </xf>
    <xf numFmtId="49" fontId="6" fillId="3" borderId="17" xfId="0" applyNumberFormat="1" applyFont="1" applyFill="1" applyBorder="1" applyAlignment="1">
      <alignment vertical="center" wrapText="1"/>
    </xf>
    <xf numFmtId="0" fontId="6" fillId="3" borderId="17" xfId="0" applyFont="1" applyFill="1" applyBorder="1" applyAlignment="1">
      <alignment vertical="center" wrapText="1"/>
    </xf>
    <xf numFmtId="164" fontId="6" fillId="3" borderId="18" xfId="0" applyNumberFormat="1" applyFont="1" applyFill="1" applyBorder="1" applyAlignment="1">
      <alignment vertical="center" wrapText="1"/>
    </xf>
    <xf numFmtId="168" fontId="2" fillId="0" borderId="1" xfId="0" applyNumberFormat="1" applyFont="1" applyBorder="1" applyAlignment="1">
      <alignment horizontal="right" vertical="top" wrapText="1"/>
    </xf>
    <xf numFmtId="2" fontId="2" fillId="0" borderId="17" xfId="0" applyNumberFormat="1" applyFont="1" applyBorder="1" applyAlignment="1">
      <alignment horizontal="right" vertical="top" wrapText="1"/>
    </xf>
    <xf numFmtId="169" fontId="2" fillId="0" borderId="1" xfId="0" applyNumberFormat="1" applyFont="1" applyBorder="1" applyAlignment="1">
      <alignment horizontal="right" vertical="top" wrapText="1"/>
    </xf>
    <xf numFmtId="164" fontId="2" fillId="3" borderId="2" xfId="0" applyNumberFormat="1" applyFont="1" applyFill="1" applyBorder="1" applyAlignment="1">
      <alignment wrapText="1"/>
    </xf>
    <xf numFmtId="49" fontId="2" fillId="0" borderId="15" xfId="0" applyNumberFormat="1" applyFont="1" applyBorder="1" applyAlignment="1">
      <alignment horizontal="right" vertical="top" wrapText="1"/>
    </xf>
    <xf numFmtId="164" fontId="2" fillId="3" borderId="16" xfId="0" applyNumberFormat="1" applyFont="1" applyFill="1" applyBorder="1" applyAlignment="1">
      <alignment wrapText="1"/>
    </xf>
    <xf numFmtId="0" fontId="0" fillId="0" borderId="0" xfId="0" applyNumberFormat="1" applyAlignment="1">
      <alignment wrapText="1"/>
    </xf>
    <xf numFmtId="0" fontId="10" fillId="0" borderId="1" xfId="0" applyFont="1" applyBorder="1" applyAlignment="1">
      <alignment vertical="top" wrapText="1"/>
    </xf>
    <xf numFmtId="49" fontId="10" fillId="0" borderId="1" xfId="0" applyNumberFormat="1" applyFont="1" applyBorder="1" applyAlignment="1">
      <alignment vertical="top" wrapText="1"/>
    </xf>
    <xf numFmtId="49" fontId="11" fillId="0" borderId="1" xfId="0" applyNumberFormat="1" applyFont="1" applyBorder="1" applyAlignment="1">
      <alignment vertical="top" wrapText="1"/>
    </xf>
    <xf numFmtId="4" fontId="11" fillId="0" borderId="2" xfId="0" applyNumberFormat="1" applyFont="1" applyBorder="1" applyAlignment="1">
      <alignment vertical="top" wrapText="1"/>
    </xf>
    <xf numFmtId="4" fontId="11" fillId="2" borderId="3" xfId="0" applyNumberFormat="1" applyFont="1" applyFill="1" applyBorder="1" applyAlignment="1">
      <alignment wrapText="1"/>
    </xf>
    <xf numFmtId="0" fontId="11" fillId="0" borderId="2" xfId="0" applyFont="1" applyBorder="1" applyAlignment="1">
      <alignment vertical="top" wrapText="1"/>
    </xf>
    <xf numFmtId="0" fontId="11" fillId="2" borderId="4" xfId="0" applyFont="1" applyFill="1" applyBorder="1" applyAlignment="1">
      <alignment wrapText="1"/>
    </xf>
    <xf numFmtId="0" fontId="10" fillId="0" borderId="1" xfId="0" applyFont="1" applyBorder="1" applyAlignment="1">
      <alignment vertical="center" wrapText="1"/>
    </xf>
    <xf numFmtId="0" fontId="11" fillId="0" borderId="2" xfId="0" applyFont="1" applyBorder="1" applyAlignment="1">
      <alignment vertical="center" wrapText="1"/>
    </xf>
    <xf numFmtId="49" fontId="10" fillId="0" borderId="1" xfId="0" applyNumberFormat="1" applyFont="1" applyBorder="1" applyAlignment="1">
      <alignment wrapText="1"/>
    </xf>
    <xf numFmtId="49" fontId="11" fillId="0" borderId="1" xfId="0" applyNumberFormat="1" applyFont="1" applyBorder="1" applyAlignment="1">
      <alignment wrapText="1"/>
    </xf>
    <xf numFmtId="0" fontId="11" fillId="0" borderId="2" xfId="0" applyFont="1" applyBorder="1" applyAlignment="1">
      <alignment wrapText="1"/>
    </xf>
    <xf numFmtId="4" fontId="10" fillId="3" borderId="6" xfId="0" applyNumberFormat="1" applyFont="1" applyFill="1" applyBorder="1" applyAlignment="1">
      <alignment vertical="center" wrapText="1"/>
    </xf>
    <xf numFmtId="4" fontId="11" fillId="2" borderId="4" xfId="0" applyNumberFormat="1" applyFont="1" applyFill="1" applyBorder="1" applyAlignment="1">
      <alignment wrapText="1"/>
    </xf>
    <xf numFmtId="0" fontId="10" fillId="0" borderId="9" xfId="0" applyFont="1" applyBorder="1" applyAlignment="1">
      <alignment vertical="center" wrapText="1"/>
    </xf>
    <xf numFmtId="4" fontId="10" fillId="0" borderId="9" xfId="0" applyNumberFormat="1" applyFont="1" applyBorder="1" applyAlignment="1">
      <alignment vertical="center" wrapText="1"/>
    </xf>
    <xf numFmtId="4" fontId="10" fillId="0" borderId="10" xfId="0" applyNumberFormat="1" applyFont="1" applyBorder="1" applyAlignment="1">
      <alignment wrapText="1"/>
    </xf>
    <xf numFmtId="0" fontId="10" fillId="0" borderId="5" xfId="0" applyFont="1" applyBorder="1" applyAlignment="1">
      <alignment vertical="center" wrapText="1"/>
    </xf>
    <xf numFmtId="4" fontId="10" fillId="0" borderId="5" xfId="0" applyNumberFormat="1" applyFont="1" applyBorder="1" applyAlignment="1">
      <alignment vertical="center" wrapText="1"/>
    </xf>
    <xf numFmtId="4" fontId="10" fillId="0" borderId="6" xfId="0" applyNumberFormat="1" applyFont="1" applyBorder="1" applyAlignment="1">
      <alignment wrapText="1"/>
    </xf>
    <xf numFmtId="49" fontId="17" fillId="0" borderId="1" xfId="0" applyNumberFormat="1" applyFont="1" applyBorder="1" applyAlignment="1">
      <alignment wrapText="1"/>
    </xf>
    <xf numFmtId="164" fontId="17" fillId="0" borderId="2" xfId="0" applyNumberFormat="1" applyFont="1" applyBorder="1" applyAlignment="1">
      <alignment wrapText="1"/>
    </xf>
    <xf numFmtId="164" fontId="11" fillId="2" borderId="4" xfId="0" applyNumberFormat="1" applyFont="1" applyFill="1" applyBorder="1" applyAlignment="1">
      <alignment wrapText="1"/>
    </xf>
    <xf numFmtId="4" fontId="10" fillId="0" borderId="1" xfId="0" applyNumberFormat="1" applyFont="1" applyBorder="1" applyAlignment="1">
      <alignment wrapText="1"/>
    </xf>
    <xf numFmtId="164" fontId="10" fillId="0" borderId="2" xfId="0" applyNumberFormat="1" applyFont="1" applyBorder="1" applyAlignment="1">
      <alignment wrapText="1"/>
    </xf>
    <xf numFmtId="49" fontId="10" fillId="0" borderId="11" xfId="0" applyNumberFormat="1" applyFont="1" applyBorder="1" applyAlignment="1">
      <alignment wrapText="1"/>
    </xf>
    <xf numFmtId="164" fontId="10" fillId="0" borderId="12" xfId="0" applyNumberFormat="1" applyFont="1" applyBorder="1" applyAlignment="1">
      <alignment wrapText="1"/>
    </xf>
    <xf numFmtId="165" fontId="17" fillId="0" borderId="14" xfId="0" applyNumberFormat="1" applyFont="1" applyBorder="1" applyAlignment="1">
      <alignment vertical="center" wrapText="1"/>
    </xf>
    <xf numFmtId="165" fontId="11" fillId="2" borderId="4" xfId="0" applyNumberFormat="1" applyFont="1" applyFill="1" applyBorder="1" applyAlignment="1">
      <alignment wrapText="1"/>
    </xf>
    <xf numFmtId="49" fontId="10" fillId="0" borderId="1" xfId="0" applyNumberFormat="1" applyFont="1" applyBorder="1" applyAlignment="1">
      <alignment vertical="center" wrapText="1"/>
    </xf>
    <xf numFmtId="165" fontId="10" fillId="0" borderId="2" xfId="0" applyNumberFormat="1" applyFont="1" applyBorder="1" applyAlignment="1">
      <alignment vertical="center" wrapText="1"/>
    </xf>
    <xf numFmtId="0" fontId="10" fillId="0" borderId="1" xfId="0" applyFont="1" applyBorder="1" applyAlignment="1">
      <alignment wrapText="1"/>
    </xf>
    <xf numFmtId="166" fontId="10" fillId="0" borderId="11" xfId="0" applyNumberFormat="1" applyFont="1" applyBorder="1" applyAlignment="1">
      <alignment wrapText="1"/>
    </xf>
    <xf numFmtId="166" fontId="11" fillId="2" borderId="4" xfId="0" applyNumberFormat="1" applyFont="1" applyFill="1" applyBorder="1" applyAlignment="1">
      <alignment wrapText="1"/>
    </xf>
    <xf numFmtId="4" fontId="10" fillId="0" borderId="12" xfId="0" applyNumberFormat="1" applyFont="1" applyBorder="1" applyAlignment="1">
      <alignment wrapText="1"/>
    </xf>
    <xf numFmtId="0" fontId="10" fillId="0" borderId="2" xfId="0" applyFont="1" applyBorder="1" applyAlignment="1">
      <alignment wrapText="1"/>
    </xf>
    <xf numFmtId="167" fontId="10" fillId="0" borderId="1" xfId="0" applyNumberFormat="1" applyFont="1" applyBorder="1" applyAlignment="1">
      <alignment vertical="center" wrapText="1"/>
    </xf>
    <xf numFmtId="49" fontId="11" fillId="2" borderId="4" xfId="0" applyNumberFormat="1" applyFont="1" applyFill="1" applyBorder="1" applyAlignment="1">
      <alignment wrapText="1"/>
    </xf>
    <xf numFmtId="49" fontId="10" fillId="0" borderId="5" xfId="0" applyNumberFormat="1" applyFont="1" applyBorder="1" applyAlignment="1">
      <alignment vertical="center" wrapText="1"/>
    </xf>
    <xf numFmtId="49" fontId="10" fillId="0" borderId="5" xfId="0" applyNumberFormat="1" applyFont="1" applyBorder="1" applyAlignment="1">
      <alignment wrapText="1"/>
    </xf>
    <xf numFmtId="165" fontId="10" fillId="0" borderId="6" xfId="0" applyNumberFormat="1" applyFont="1" applyBorder="1" applyAlignment="1">
      <alignment vertical="center" wrapText="1"/>
    </xf>
    <xf numFmtId="165" fontId="17" fillId="4" borderId="8" xfId="0" applyNumberFormat="1" applyFont="1" applyFill="1" applyBorder="1" applyAlignment="1">
      <alignment vertical="center"/>
    </xf>
    <xf numFmtId="0" fontId="12" fillId="3" borderId="2" xfId="0" applyFont="1" applyFill="1" applyBorder="1"/>
    <xf numFmtId="0" fontId="13" fillId="3" borderId="2" xfId="0" applyFont="1" applyFill="1" applyBorder="1" applyAlignment="1">
      <alignment horizontal="left"/>
    </xf>
    <xf numFmtId="49" fontId="2" fillId="0" borderId="1" xfId="0" applyNumberFormat="1" applyFont="1" applyBorder="1" applyAlignment="1">
      <alignment horizontal="right" wrapText="1"/>
    </xf>
    <xf numFmtId="167" fontId="2" fillId="3" borderId="1" xfId="0" applyNumberFormat="1" applyFont="1" applyFill="1" applyBorder="1" applyAlignment="1">
      <alignment wrapText="1"/>
    </xf>
    <xf numFmtId="171" fontId="22" fillId="5" borderId="0" xfId="0" applyNumberFormat="1" applyFont="1" applyFill="1" applyAlignment="1">
      <alignment horizontal="center" vertical="top"/>
    </xf>
    <xf numFmtId="0" fontId="25" fillId="0" borderId="44" xfId="1" applyFont="1"/>
    <xf numFmtId="0" fontId="31" fillId="0" borderId="44" xfId="1" applyFont="1"/>
    <xf numFmtId="0" fontId="29" fillId="0" borderId="44" xfId="1" applyFont="1" applyAlignment="1">
      <alignment horizontal="center"/>
    </xf>
    <xf numFmtId="0" fontId="25" fillId="0" borderId="44" xfId="1" applyFont="1" applyAlignment="1">
      <alignment vertical="center"/>
    </xf>
    <xf numFmtId="0" fontId="29" fillId="0" borderId="44" xfId="1" applyFont="1" applyAlignment="1">
      <alignment horizontal="center" vertical="center"/>
    </xf>
    <xf numFmtId="0" fontId="34" fillId="0" borderId="44" xfId="1" applyFont="1" applyAlignment="1">
      <alignment horizontal="right" vertical="center"/>
    </xf>
    <xf numFmtId="176" fontId="35" fillId="5" borderId="44" xfId="1" quotePrefix="1" applyNumberFormat="1" applyFont="1" applyFill="1" applyAlignment="1">
      <alignment horizontal="right" vertical="center"/>
    </xf>
    <xf numFmtId="0" fontId="23" fillId="0" borderId="44" xfId="1" applyFont="1" applyAlignment="1">
      <alignment vertical="top"/>
    </xf>
    <xf numFmtId="0" fontId="23" fillId="0" borderId="44" xfId="1" applyFont="1"/>
    <xf numFmtId="0" fontId="25" fillId="0" borderId="44" xfId="1" applyFont="1" applyAlignment="1">
      <alignment vertical="top"/>
    </xf>
    <xf numFmtId="0" fontId="36" fillId="0" borderId="44" xfId="1" applyFont="1"/>
    <xf numFmtId="0" fontId="26" fillId="0" borderId="44" xfId="1" applyFont="1" applyAlignment="1">
      <alignment horizontal="right" vertical="top"/>
    </xf>
    <xf numFmtId="0" fontId="37" fillId="0" borderId="44" xfId="1" applyFont="1" applyAlignment="1">
      <alignment vertical="top"/>
    </xf>
    <xf numFmtId="0" fontId="38" fillId="0" borderId="44" xfId="1" applyFont="1" applyAlignment="1">
      <alignment horizontal="right" vertical="top"/>
    </xf>
    <xf numFmtId="0" fontId="39" fillId="0" borderId="44" xfId="1" applyFont="1" applyAlignment="1">
      <alignment horizontal="right" vertical="top"/>
    </xf>
    <xf numFmtId="0" fontId="25" fillId="0" borderId="44" xfId="1" applyFont="1" applyAlignment="1">
      <alignment horizontal="left" indent="2"/>
    </xf>
    <xf numFmtId="0" fontId="25" fillId="0" borderId="44" xfId="1" applyFont="1" applyAlignment="1">
      <alignment horizontal="right"/>
    </xf>
    <xf numFmtId="49" fontId="24" fillId="0" borderId="44" xfId="1" applyNumberFormat="1" applyFont="1" applyAlignment="1">
      <alignment horizontal="right" vertical="top"/>
    </xf>
    <xf numFmtId="10" fontId="25" fillId="0" borderId="44" xfId="1" applyNumberFormat="1" applyFont="1"/>
    <xf numFmtId="44" fontId="25" fillId="0" borderId="44" xfId="1" applyNumberFormat="1" applyFont="1"/>
    <xf numFmtId="0" fontId="37" fillId="0" borderId="44" xfId="1" applyFont="1" applyAlignment="1">
      <alignment vertical="top" wrapText="1"/>
    </xf>
    <xf numFmtId="0" fontId="24" fillId="0" borderId="44" xfId="1" applyFont="1"/>
    <xf numFmtId="0" fontId="26" fillId="0" borderId="44" xfId="1" applyFont="1" applyAlignment="1">
      <alignment horizontal="right" vertical="center"/>
    </xf>
    <xf numFmtId="44" fontId="26" fillId="0" borderId="44" xfId="1" applyNumberFormat="1" applyFont="1" applyAlignment="1">
      <alignment horizontal="right" vertical="center"/>
    </xf>
    <xf numFmtId="0" fontId="24" fillId="0" borderId="0" xfId="0" applyFont="1" applyAlignment="1" applyProtection="1">
      <alignment vertical="top"/>
    </xf>
    <xf numFmtId="17" fontId="40" fillId="5" borderId="44" xfId="1" quotePrefix="1" applyNumberFormat="1" applyFont="1" applyFill="1" applyAlignment="1">
      <alignment horizontal="right" vertical="top"/>
    </xf>
    <xf numFmtId="0" fontId="41" fillId="0" borderId="44" xfId="1" applyFont="1" applyAlignment="1">
      <alignment horizontal="right" vertical="top"/>
    </xf>
    <xf numFmtId="0" fontId="42" fillId="0" borderId="44" xfId="1" applyFont="1" applyAlignment="1">
      <alignment horizontal="right" vertical="center"/>
    </xf>
    <xf numFmtId="0" fontId="42" fillId="0" borderId="44" xfId="1" applyFont="1" applyAlignment="1">
      <alignment horizontal="right" vertical="top"/>
    </xf>
    <xf numFmtId="49" fontId="24" fillId="0" borderId="0" xfId="0" applyNumberFormat="1" applyFont="1" applyAlignment="1" applyProtection="1">
      <alignment vertical="top"/>
    </xf>
    <xf numFmtId="0" fontId="2" fillId="3" borderId="44" xfId="0" applyFont="1" applyFill="1" applyBorder="1" applyAlignment="1">
      <alignment wrapText="1"/>
    </xf>
    <xf numFmtId="49" fontId="2" fillId="0" borderId="44" xfId="0" applyNumberFormat="1" applyFont="1" applyBorder="1" applyAlignment="1">
      <alignment horizontal="right" vertical="top" wrapText="1"/>
    </xf>
    <xf numFmtId="4" fontId="7" fillId="2" borderId="44" xfId="0" applyNumberFormat="1" applyFont="1" applyFill="1" applyBorder="1" applyAlignment="1">
      <alignment wrapText="1"/>
    </xf>
    <xf numFmtId="0" fontId="47" fillId="5" borderId="44" xfId="0" applyFont="1" applyFill="1" applyBorder="1" applyAlignment="1">
      <alignment vertical="top" wrapText="1"/>
    </xf>
    <xf numFmtId="4" fontId="6" fillId="3" borderId="46" xfId="0" applyNumberFormat="1" applyFont="1" applyFill="1" applyBorder="1"/>
    <xf numFmtId="4" fontId="6" fillId="3" borderId="44" xfId="0" applyNumberFormat="1" applyFont="1" applyFill="1" applyBorder="1"/>
    <xf numFmtId="0" fontId="23" fillId="5" borderId="0" xfId="0" applyNumberFormat="1" applyFont="1" applyFill="1"/>
    <xf numFmtId="0" fontId="23" fillId="5" borderId="41" xfId="0" applyFont="1" applyFill="1" applyBorder="1"/>
    <xf numFmtId="0" fontId="23" fillId="5" borderId="20" xfId="0" applyFont="1" applyFill="1" applyBorder="1"/>
    <xf numFmtId="0" fontId="23" fillId="5" borderId="21" xfId="0" applyFont="1" applyFill="1" applyBorder="1" applyAlignment="1">
      <alignment vertical="top"/>
    </xf>
    <xf numFmtId="4" fontId="28" fillId="5" borderId="35" xfId="0" applyNumberFormat="1" applyFont="1" applyFill="1" applyBorder="1" applyAlignment="1">
      <alignment vertical="top"/>
    </xf>
    <xf numFmtId="0" fontId="27" fillId="5" borderId="20" xfId="0" applyFont="1" applyFill="1" applyBorder="1" applyAlignment="1">
      <alignment horizontal="right" vertical="top"/>
    </xf>
    <xf numFmtId="14" fontId="27" fillId="5" borderId="20" xfId="0" applyNumberFormat="1" applyFont="1" applyFill="1" applyBorder="1" applyAlignment="1">
      <alignment horizontal="right" vertical="top"/>
    </xf>
    <xf numFmtId="172" fontId="27" fillId="5" borderId="20" xfId="0" applyNumberFormat="1" applyFont="1" applyFill="1" applyBorder="1" applyAlignment="1">
      <alignment horizontal="right" vertical="top"/>
    </xf>
    <xf numFmtId="4" fontId="28" fillId="5" borderId="20" xfId="0" applyNumberFormat="1" applyFont="1" applyFill="1" applyBorder="1" applyAlignment="1">
      <alignment horizontal="right" vertical="top"/>
    </xf>
    <xf numFmtId="0" fontId="45" fillId="5" borderId="39" xfId="0" applyFont="1" applyFill="1" applyBorder="1"/>
    <xf numFmtId="0" fontId="27" fillId="5" borderId="44" xfId="0" applyFont="1" applyFill="1" applyBorder="1" applyAlignment="1">
      <alignment horizontal="right" vertical="top"/>
    </xf>
    <xf numFmtId="0" fontId="28" fillId="5" borderId="44" xfId="0" applyFont="1" applyFill="1" applyBorder="1" applyAlignment="1">
      <alignment horizontal="left" vertical="top" wrapText="1"/>
    </xf>
    <xf numFmtId="0" fontId="45" fillId="5" borderId="0" xfId="0" applyNumberFormat="1" applyFont="1" applyFill="1"/>
    <xf numFmtId="0" fontId="27" fillId="5" borderId="4" xfId="0" applyFont="1" applyFill="1" applyBorder="1" applyAlignment="1">
      <alignment horizontal="right" vertical="top"/>
    </xf>
    <xf numFmtId="49" fontId="27" fillId="5" borderId="20" xfId="0" applyNumberFormat="1" applyFont="1" applyFill="1" applyBorder="1" applyAlignment="1">
      <alignment vertical="top" wrapText="1"/>
    </xf>
    <xf numFmtId="0" fontId="45" fillId="5" borderId="20" xfId="0" applyFont="1" applyFill="1" applyBorder="1" applyAlignment="1">
      <alignment vertical="top"/>
    </xf>
    <xf numFmtId="0" fontId="27" fillId="5" borderId="20" xfId="0" applyFont="1" applyFill="1" applyBorder="1" applyAlignment="1">
      <alignment horizontal="left" vertical="top" wrapText="1"/>
    </xf>
    <xf numFmtId="0" fontId="28" fillId="5" borderId="20" xfId="0" applyFont="1" applyFill="1" applyBorder="1" applyAlignment="1">
      <alignment horizontal="center" vertical="top" wrapText="1"/>
    </xf>
    <xf numFmtId="165" fontId="28" fillId="5" borderId="20" xfId="0" applyNumberFormat="1" applyFont="1" applyFill="1" applyBorder="1" applyAlignment="1">
      <alignment horizontal="right" vertical="top"/>
    </xf>
    <xf numFmtId="174" fontId="27" fillId="5" borderId="20" xfId="0" applyNumberFormat="1" applyFont="1" applyFill="1" applyBorder="1" applyAlignment="1">
      <alignment horizontal="right" vertical="top"/>
    </xf>
    <xf numFmtId="4" fontId="46" fillId="5" borderId="20" xfId="0" applyNumberFormat="1" applyFont="1" applyFill="1" applyBorder="1" applyAlignment="1">
      <alignment horizontal="right" vertical="top"/>
    </xf>
    <xf numFmtId="49" fontId="28" fillId="5" borderId="35" xfId="0" applyNumberFormat="1" applyFont="1" applyFill="1" applyBorder="1" applyAlignment="1">
      <alignment horizontal="center" vertical="center" wrapText="1"/>
    </xf>
    <xf numFmtId="165" fontId="28" fillId="5" borderId="35" xfId="0" applyNumberFormat="1" applyFont="1" applyFill="1" applyBorder="1" applyAlignment="1">
      <alignment horizontal="right"/>
    </xf>
    <xf numFmtId="175" fontId="28" fillId="5" borderId="39" xfId="0" applyNumberFormat="1" applyFont="1" applyFill="1" applyBorder="1" applyAlignment="1">
      <alignment horizontal="right" vertical="top"/>
    </xf>
    <xf numFmtId="0" fontId="28" fillId="5" borderId="39" xfId="0" applyFont="1" applyFill="1" applyBorder="1" applyAlignment="1">
      <alignment horizontal="center" vertical="top" wrapText="1"/>
    </xf>
    <xf numFmtId="4" fontId="28" fillId="5" borderId="39" xfId="0" applyNumberFormat="1" applyFont="1" applyFill="1" applyBorder="1" applyAlignment="1">
      <alignment horizontal="right" vertical="top"/>
    </xf>
    <xf numFmtId="165" fontId="28" fillId="5" borderId="39" xfId="0" applyNumberFormat="1" applyFont="1" applyFill="1" applyBorder="1" applyAlignment="1">
      <alignment horizontal="right" vertical="top"/>
    </xf>
    <xf numFmtId="0" fontId="27" fillId="5" borderId="20" xfId="0" applyFont="1" applyFill="1" applyBorder="1" applyAlignment="1">
      <alignment horizontal="center" vertical="top" wrapText="1"/>
    </xf>
    <xf numFmtId="0" fontId="28" fillId="5" borderId="20" xfId="0" applyFont="1" applyFill="1" applyBorder="1" applyAlignment="1">
      <alignment horizontal="right" vertical="top"/>
    </xf>
    <xf numFmtId="0" fontId="27" fillId="5" borderId="39" xfId="0" applyFont="1" applyFill="1" applyBorder="1" applyAlignment="1">
      <alignment horizontal="right" vertical="top"/>
    </xf>
    <xf numFmtId="0" fontId="27" fillId="5" borderId="39" xfId="0" applyFont="1" applyFill="1" applyBorder="1" applyAlignment="1">
      <alignment horizontal="center" vertical="top" wrapText="1"/>
    </xf>
    <xf numFmtId="0" fontId="28" fillId="5" borderId="39" xfId="0" applyFont="1" applyFill="1" applyBorder="1" applyAlignment="1">
      <alignment horizontal="right" vertical="top"/>
    </xf>
    <xf numFmtId="172" fontId="27" fillId="5" borderId="44" xfId="0" applyNumberFormat="1" applyFont="1" applyFill="1" applyBorder="1" applyAlignment="1">
      <alignment horizontal="right" vertical="top"/>
    </xf>
    <xf numFmtId="0" fontId="27" fillId="5" borderId="44" xfId="0" applyFont="1" applyFill="1" applyBorder="1" applyAlignment="1">
      <alignment horizontal="center" vertical="top" wrapText="1"/>
    </xf>
    <xf numFmtId="0" fontId="28" fillId="5" borderId="44" xfId="0" applyFont="1" applyFill="1" applyBorder="1" applyAlignment="1">
      <alignment horizontal="right" vertical="top"/>
    </xf>
    <xf numFmtId="165" fontId="28" fillId="5" borderId="44" xfId="0" applyNumberFormat="1" applyFont="1" applyFill="1" applyBorder="1" applyAlignment="1">
      <alignment horizontal="right" vertical="top"/>
    </xf>
    <xf numFmtId="175" fontId="28" fillId="5" borderId="20" xfId="0" applyNumberFormat="1" applyFont="1" applyFill="1" applyBorder="1" applyAlignment="1">
      <alignment horizontal="right" vertical="top"/>
    </xf>
    <xf numFmtId="4" fontId="28" fillId="5" borderId="20" xfId="0" applyNumberFormat="1" applyFont="1" applyFill="1" applyBorder="1" applyAlignment="1">
      <alignment vertical="top"/>
    </xf>
    <xf numFmtId="49" fontId="28" fillId="5" borderId="35" xfId="0" applyNumberFormat="1" applyFont="1" applyFill="1" applyBorder="1" applyAlignment="1">
      <alignment horizontal="center" vertical="top" wrapText="1"/>
    </xf>
    <xf numFmtId="165" fontId="28" fillId="5" borderId="35" xfId="0" applyNumberFormat="1" applyFont="1" applyFill="1" applyBorder="1" applyAlignment="1">
      <alignment horizontal="right" vertical="top"/>
    </xf>
    <xf numFmtId="0" fontId="28" fillId="5" borderId="39" xfId="0" applyFont="1" applyFill="1" applyBorder="1" applyAlignment="1">
      <alignment horizontal="left" vertical="top" wrapText="1"/>
    </xf>
    <xf numFmtId="174" fontId="27" fillId="5" borderId="44" xfId="0" applyNumberFormat="1" applyFont="1" applyFill="1" applyBorder="1" applyAlignment="1">
      <alignment horizontal="right" vertical="top"/>
    </xf>
    <xf numFmtId="0" fontId="28" fillId="5" borderId="44" xfId="0" applyFont="1" applyFill="1" applyBorder="1" applyAlignment="1">
      <alignment horizontal="center" vertical="top" wrapText="1"/>
    </xf>
    <xf numFmtId="4" fontId="28" fillId="5" borderId="44" xfId="0" applyNumberFormat="1" applyFont="1" applyFill="1" applyBorder="1" applyAlignment="1">
      <alignment horizontal="right" vertical="top"/>
    </xf>
    <xf numFmtId="0" fontId="45" fillId="5" borderId="44" xfId="0" applyNumberFormat="1" applyFont="1" applyFill="1" applyBorder="1"/>
    <xf numFmtId="49" fontId="28" fillId="5" borderId="44" xfId="0" applyNumberFormat="1" applyFont="1" applyFill="1" applyBorder="1" applyAlignment="1">
      <alignment horizontal="left" vertical="top" wrapText="1"/>
    </xf>
    <xf numFmtId="4" fontId="28" fillId="5" borderId="44" xfId="0" applyNumberFormat="1" applyFont="1" applyFill="1" applyBorder="1" applyAlignment="1">
      <alignment vertical="top"/>
    </xf>
    <xf numFmtId="49" fontId="27" fillId="5" borderId="20" xfId="0" applyNumberFormat="1" applyFont="1" applyFill="1" applyBorder="1" applyAlignment="1">
      <alignment horizontal="right" vertical="top"/>
    </xf>
    <xf numFmtId="49" fontId="39" fillId="5" borderId="19" xfId="0" applyNumberFormat="1" applyFont="1" applyFill="1" applyBorder="1"/>
    <xf numFmtId="49" fontId="39" fillId="5" borderId="19" xfId="0" applyNumberFormat="1" applyFont="1" applyFill="1" applyBorder="1" applyAlignment="1">
      <alignment vertical="center" wrapText="1"/>
    </xf>
    <xf numFmtId="164" fontId="39" fillId="5" borderId="19" xfId="0" applyNumberFormat="1" applyFont="1" applyFill="1" applyBorder="1"/>
    <xf numFmtId="170" fontId="39" fillId="5" borderId="19" xfId="0" applyNumberFormat="1" applyFont="1" applyFill="1" applyBorder="1"/>
    <xf numFmtId="0" fontId="49" fillId="5" borderId="0" xfId="0" applyNumberFormat="1" applyFont="1" applyFill="1"/>
    <xf numFmtId="49" fontId="47" fillId="5" borderId="21" xfId="0" applyNumberFormat="1" applyFont="1" applyFill="1" applyBorder="1" applyAlignment="1">
      <alignment horizontal="right" vertical="top"/>
    </xf>
    <xf numFmtId="49" fontId="22" fillId="5" borderId="21" xfId="0" applyNumberFormat="1" applyFont="1" applyFill="1" applyBorder="1" applyAlignment="1">
      <alignment vertical="center" wrapText="1"/>
    </xf>
    <xf numFmtId="0" fontId="22" fillId="5" borderId="21" xfId="0" applyFont="1" applyFill="1" applyBorder="1" applyAlignment="1">
      <alignment horizontal="left" wrapText="1"/>
    </xf>
    <xf numFmtId="4" fontId="47" fillId="5" borderId="21" xfId="0" applyNumberFormat="1" applyFont="1" applyFill="1" applyBorder="1" applyAlignment="1">
      <alignment horizontal="right" wrapText="1"/>
    </xf>
    <xf numFmtId="164" fontId="22" fillId="5" borderId="21" xfId="0" applyNumberFormat="1" applyFont="1" applyFill="1" applyBorder="1" applyAlignment="1">
      <alignment horizontal="right" wrapText="1"/>
    </xf>
    <xf numFmtId="170" fontId="22" fillId="5" borderId="21" xfId="0" applyNumberFormat="1" applyFont="1" applyFill="1" applyBorder="1" applyAlignment="1">
      <alignment horizontal="right" wrapText="1"/>
    </xf>
    <xf numFmtId="49" fontId="47" fillId="5" borderId="20" xfId="0" applyNumberFormat="1" applyFont="1" applyFill="1" applyBorder="1" applyAlignment="1">
      <alignment horizontal="right" vertical="top"/>
    </xf>
    <xf numFmtId="0" fontId="24" fillId="5" borderId="22" xfId="0" applyFont="1" applyFill="1" applyBorder="1" applyAlignment="1">
      <alignment horizontal="left" vertical="top" wrapText="1"/>
    </xf>
    <xf numFmtId="0" fontId="22" fillId="5" borderId="22" xfId="0" applyFont="1" applyFill="1" applyBorder="1" applyAlignment="1">
      <alignment horizontal="center" vertical="top" wrapText="1"/>
    </xf>
    <xf numFmtId="4" fontId="47" fillId="5" borderId="22" xfId="0" applyNumberFormat="1" applyFont="1" applyFill="1" applyBorder="1" applyAlignment="1">
      <alignment horizontal="right" vertical="top"/>
    </xf>
    <xf numFmtId="4" fontId="22" fillId="5" borderId="22" xfId="0" applyNumberFormat="1" applyFont="1" applyFill="1" applyBorder="1" applyAlignment="1">
      <alignment horizontal="right" vertical="top"/>
    </xf>
    <xf numFmtId="49" fontId="26" fillId="5" borderId="24" xfId="0" applyNumberFormat="1" applyFont="1" applyFill="1" applyBorder="1" applyAlignment="1">
      <alignment wrapText="1"/>
    </xf>
    <xf numFmtId="49" fontId="26" fillId="5" borderId="24" xfId="0" applyNumberFormat="1" applyFont="1" applyFill="1" applyBorder="1"/>
    <xf numFmtId="164" fontId="26" fillId="5" borderId="24" xfId="0" applyNumberFormat="1" applyFont="1" applyFill="1" applyBorder="1"/>
    <xf numFmtId="0" fontId="39" fillId="5" borderId="13" xfId="0" applyFont="1" applyFill="1" applyBorder="1" applyAlignment="1">
      <alignment vertical="center" wrapText="1"/>
    </xf>
    <xf numFmtId="49" fontId="39" fillId="5" borderId="13" xfId="0" applyNumberFormat="1" applyFont="1" applyFill="1" applyBorder="1" applyAlignment="1">
      <alignment horizontal="left"/>
    </xf>
    <xf numFmtId="49" fontId="50" fillId="5" borderId="13" xfId="0" applyNumberFormat="1" applyFont="1" applyFill="1" applyBorder="1" applyAlignment="1">
      <alignment horizontal="left"/>
    </xf>
    <xf numFmtId="164" fontId="39" fillId="5" borderId="13" xfId="0" applyNumberFormat="1" applyFont="1" applyFill="1" applyBorder="1" applyAlignment="1">
      <alignment horizontal="right"/>
    </xf>
    <xf numFmtId="49" fontId="47" fillId="5" borderId="1" xfId="0" applyNumberFormat="1" applyFont="1" applyFill="1" applyBorder="1" applyAlignment="1">
      <alignment horizontal="left" vertical="top" wrapText="1"/>
    </xf>
    <xf numFmtId="0" fontId="22" fillId="5" borderId="1" xfId="0" applyFont="1" applyFill="1" applyBorder="1" applyAlignment="1">
      <alignment horizontal="center" vertical="top" wrapText="1"/>
    </xf>
    <xf numFmtId="4" fontId="47" fillId="5" borderId="1" xfId="0" applyNumberFormat="1" applyFont="1" applyFill="1" applyBorder="1" applyAlignment="1">
      <alignment horizontal="right" vertical="top"/>
    </xf>
    <xf numFmtId="4" fontId="22" fillId="5" borderId="1" xfId="0" applyNumberFormat="1" applyFont="1" applyFill="1" applyBorder="1" applyAlignment="1">
      <alignment horizontal="right" vertical="top"/>
    </xf>
    <xf numFmtId="0" fontId="47" fillId="5" borderId="11" xfId="0" applyFont="1" applyFill="1" applyBorder="1" applyAlignment="1">
      <alignment horizontal="left" vertical="top" wrapText="1"/>
    </xf>
    <xf numFmtId="0" fontId="22" fillId="5" borderId="11" xfId="0" applyFont="1" applyFill="1" applyBorder="1" applyAlignment="1">
      <alignment horizontal="center" vertical="top" wrapText="1"/>
    </xf>
    <xf numFmtId="4" fontId="47" fillId="5" borderId="11" xfId="0" applyNumberFormat="1" applyFont="1" applyFill="1" applyBorder="1" applyAlignment="1">
      <alignment horizontal="right" vertical="top"/>
    </xf>
    <xf numFmtId="4" fontId="22" fillId="5" borderId="11" xfId="0" applyNumberFormat="1" applyFont="1" applyFill="1" applyBorder="1" applyAlignment="1">
      <alignment horizontal="right" vertical="top"/>
    </xf>
    <xf numFmtId="49" fontId="26" fillId="5" borderId="33" xfId="0" applyNumberFormat="1" applyFont="1" applyFill="1" applyBorder="1" applyAlignment="1">
      <alignment vertical="top" wrapText="1"/>
    </xf>
    <xf numFmtId="49" fontId="26" fillId="5" borderId="33" xfId="0" applyNumberFormat="1" applyFont="1" applyFill="1" applyBorder="1" applyAlignment="1">
      <alignment vertical="top"/>
    </xf>
    <xf numFmtId="164" fontId="26" fillId="5" borderId="33" xfId="0" applyNumberFormat="1" applyFont="1" applyFill="1" applyBorder="1" applyAlignment="1">
      <alignment vertical="top"/>
    </xf>
    <xf numFmtId="0" fontId="47" fillId="5" borderId="21" xfId="0" applyFont="1" applyFill="1" applyBorder="1" applyAlignment="1">
      <alignment horizontal="left" vertical="top" wrapText="1"/>
    </xf>
    <xf numFmtId="4" fontId="47" fillId="5" borderId="21" xfId="0" applyNumberFormat="1" applyFont="1" applyFill="1" applyBorder="1" applyAlignment="1">
      <alignment horizontal="right" vertical="top"/>
    </xf>
    <xf numFmtId="165" fontId="47" fillId="5" borderId="21" xfId="0" applyNumberFormat="1" applyFont="1" applyFill="1" applyBorder="1" applyAlignment="1">
      <alignment horizontal="right" vertical="top"/>
    </xf>
    <xf numFmtId="2" fontId="47" fillId="5" borderId="20" xfId="0" applyNumberFormat="1" applyFont="1" applyFill="1" applyBorder="1" applyAlignment="1">
      <alignment horizontal="right" vertical="top"/>
    </xf>
    <xf numFmtId="0" fontId="47" fillId="5" borderId="20" xfId="0" applyFont="1" applyFill="1" applyBorder="1" applyAlignment="1">
      <alignment vertical="top" wrapText="1"/>
    </xf>
    <xf numFmtId="0" fontId="47" fillId="5" borderId="20" xfId="0" applyFont="1" applyFill="1" applyBorder="1" applyAlignment="1">
      <alignment horizontal="center" vertical="center" wrapText="1"/>
    </xf>
    <xf numFmtId="4" fontId="47" fillId="5" borderId="20" xfId="0" applyNumberFormat="1" applyFont="1" applyFill="1" applyBorder="1" applyAlignment="1">
      <alignment horizontal="right" vertical="top"/>
    </xf>
    <xf numFmtId="165" fontId="47" fillId="5" borderId="20" xfId="0" applyNumberFormat="1" applyFont="1" applyFill="1" applyBorder="1" applyAlignment="1">
      <alignment horizontal="right" vertical="top"/>
    </xf>
    <xf numFmtId="49" fontId="39" fillId="5" borderId="35" xfId="0" applyNumberFormat="1" applyFont="1" applyFill="1" applyBorder="1" applyAlignment="1">
      <alignment horizontal="right"/>
    </xf>
    <xf numFmtId="49" fontId="39" fillId="5" borderId="35" xfId="0" applyNumberFormat="1" applyFont="1" applyFill="1" applyBorder="1" applyAlignment="1">
      <alignment vertical="center" wrapText="1"/>
    </xf>
    <xf numFmtId="4" fontId="39" fillId="5" borderId="35" xfId="0" applyNumberFormat="1" applyFont="1" applyFill="1" applyBorder="1" applyAlignment="1">
      <alignment vertical="top"/>
    </xf>
    <xf numFmtId="4" fontId="39" fillId="5" borderId="35" xfId="0" applyNumberFormat="1" applyFont="1" applyFill="1" applyBorder="1"/>
    <xf numFmtId="49" fontId="51" fillId="5" borderId="36" xfId="0" applyNumberFormat="1" applyFont="1" applyFill="1" applyBorder="1" applyAlignment="1">
      <alignment horizontal="right" vertical="center"/>
    </xf>
    <xf numFmtId="49" fontId="51" fillId="5" borderId="37" xfId="0" applyNumberFormat="1" applyFont="1" applyFill="1" applyBorder="1" applyAlignment="1">
      <alignment horizontal="left" vertical="center" wrapText="1"/>
    </xf>
    <xf numFmtId="49" fontId="51" fillId="5" borderId="37" xfId="0" applyNumberFormat="1" applyFont="1" applyFill="1" applyBorder="1" applyAlignment="1">
      <alignment horizontal="center" vertical="center" wrapText="1"/>
    </xf>
    <xf numFmtId="49" fontId="51" fillId="5" borderId="37" xfId="0" applyNumberFormat="1" applyFont="1" applyFill="1" applyBorder="1" applyAlignment="1">
      <alignment horizontal="right" vertical="center"/>
    </xf>
    <xf numFmtId="49" fontId="51" fillId="5" borderId="38" xfId="0" applyNumberFormat="1" applyFont="1" applyFill="1" applyBorder="1" applyAlignment="1">
      <alignment horizontal="right" vertical="center"/>
    </xf>
    <xf numFmtId="0" fontId="49" fillId="5" borderId="0" xfId="0" applyNumberFormat="1" applyFont="1" applyFill="1" applyAlignment="1">
      <alignment vertical="center"/>
    </xf>
    <xf numFmtId="2" fontId="47" fillId="5" borderId="39" xfId="0" applyNumberFormat="1" applyFont="1" applyFill="1" applyBorder="1" applyAlignment="1">
      <alignment vertical="top"/>
    </xf>
    <xf numFmtId="0" fontId="47" fillId="5" borderId="39" xfId="0" applyFont="1" applyFill="1" applyBorder="1" applyAlignment="1">
      <alignment vertical="center" wrapText="1"/>
    </xf>
    <xf numFmtId="49" fontId="47" fillId="5" borderId="39" xfId="0" applyNumberFormat="1" applyFont="1" applyFill="1" applyBorder="1"/>
    <xf numFmtId="164" fontId="47" fillId="5" borderId="39" xfId="0" applyNumberFormat="1" applyFont="1" applyFill="1" applyBorder="1"/>
    <xf numFmtId="2" fontId="47" fillId="5" borderId="20" xfId="0" applyNumberFormat="1" applyFont="1" applyFill="1" applyBorder="1" applyAlignment="1">
      <alignment vertical="top"/>
    </xf>
    <xf numFmtId="4" fontId="47" fillId="5" borderId="20" xfId="0" applyNumberFormat="1" applyFont="1" applyFill="1" applyBorder="1" applyAlignment="1">
      <alignment vertical="top"/>
    </xf>
    <xf numFmtId="0" fontId="47" fillId="5" borderId="20" xfId="0" applyFont="1" applyFill="1" applyBorder="1"/>
    <xf numFmtId="49" fontId="24" fillId="5" borderId="22" xfId="0" applyNumberFormat="1" applyFont="1" applyFill="1" applyBorder="1" applyAlignment="1">
      <alignment horizontal="right"/>
    </xf>
    <xf numFmtId="49" fontId="24" fillId="5" borderId="22" xfId="0" applyNumberFormat="1" applyFont="1" applyFill="1" applyBorder="1"/>
    <xf numFmtId="0" fontId="24" fillId="5" borderId="22" xfId="0" applyFont="1" applyFill="1" applyBorder="1" applyAlignment="1">
      <alignment wrapText="1"/>
    </xf>
    <xf numFmtId="4" fontId="24" fillId="5" borderId="22" xfId="0" applyNumberFormat="1" applyFont="1" applyFill="1" applyBorder="1"/>
    <xf numFmtId="165" fontId="24" fillId="5" borderId="22" xfId="0" applyNumberFormat="1" applyFont="1" applyFill="1" applyBorder="1"/>
    <xf numFmtId="2" fontId="47" fillId="5" borderId="21" xfId="0" applyNumberFormat="1" applyFont="1" applyFill="1" applyBorder="1" applyAlignment="1">
      <alignment horizontal="right" vertical="top"/>
    </xf>
    <xf numFmtId="0" fontId="47" fillId="5" borderId="21" xfId="0" applyFont="1" applyFill="1" applyBorder="1" applyAlignment="1">
      <alignment horizontal="center" vertical="top"/>
    </xf>
    <xf numFmtId="2" fontId="28" fillId="5" borderId="20" xfId="0" applyNumberFormat="1" applyFont="1" applyFill="1" applyBorder="1" applyAlignment="1">
      <alignment horizontal="right" vertical="top"/>
    </xf>
    <xf numFmtId="0" fontId="28" fillId="5" borderId="20" xfId="0" applyFont="1" applyFill="1" applyBorder="1" applyAlignment="1">
      <alignment horizontal="center" vertical="top"/>
    </xf>
    <xf numFmtId="0" fontId="28" fillId="5" borderId="44" xfId="0" applyFont="1" applyFill="1" applyBorder="1" applyAlignment="1">
      <alignment horizontal="center" vertical="top"/>
    </xf>
    <xf numFmtId="14" fontId="28" fillId="5" borderId="20" xfId="0" applyNumberFormat="1" applyFont="1" applyFill="1" applyBorder="1" applyAlignment="1">
      <alignment horizontal="right" vertical="top"/>
    </xf>
    <xf numFmtId="4" fontId="22" fillId="5" borderId="35" xfId="0" applyNumberFormat="1" applyFont="1" applyFill="1" applyBorder="1" applyAlignment="1">
      <alignment horizontal="right"/>
    </xf>
    <xf numFmtId="4" fontId="27" fillId="5" borderId="39" xfId="0" applyNumberFormat="1" applyFont="1" applyFill="1" applyBorder="1" applyAlignment="1">
      <alignment horizontal="right" vertical="top"/>
    </xf>
    <xf numFmtId="4" fontId="27" fillId="5" borderId="20" xfId="0" applyNumberFormat="1" applyFont="1" applyFill="1" applyBorder="1" applyAlignment="1">
      <alignment horizontal="right" vertical="top"/>
    </xf>
    <xf numFmtId="172" fontId="28" fillId="5" borderId="20" xfId="0" applyNumberFormat="1" applyFont="1" applyFill="1" applyBorder="1" applyAlignment="1">
      <alignment horizontal="right" vertical="top"/>
    </xf>
    <xf numFmtId="49" fontId="27" fillId="5" borderId="35" xfId="0" applyNumberFormat="1" applyFont="1" applyFill="1" applyBorder="1" applyAlignment="1">
      <alignment horizontal="left" vertical="top" wrapText="1"/>
    </xf>
    <xf numFmtId="2" fontId="27" fillId="5" borderId="20" xfId="0" applyNumberFormat="1" applyFont="1" applyFill="1" applyBorder="1" applyAlignment="1">
      <alignment horizontal="right" vertical="top"/>
    </xf>
    <xf numFmtId="0" fontId="28" fillId="5" borderId="20" xfId="0" applyFont="1" applyFill="1" applyBorder="1" applyAlignment="1">
      <alignment horizontal="left" wrapText="1"/>
    </xf>
    <xf numFmtId="0" fontId="28" fillId="5" borderId="20" xfId="0" applyFont="1" applyFill="1" applyBorder="1" applyAlignment="1">
      <alignment horizontal="center"/>
    </xf>
    <xf numFmtId="4" fontId="28" fillId="5" borderId="20" xfId="0" applyNumberFormat="1" applyFont="1" applyFill="1" applyBorder="1" applyAlignment="1">
      <alignment horizontal="right"/>
    </xf>
    <xf numFmtId="165" fontId="28" fillId="5" borderId="20" xfId="0" applyNumberFormat="1" applyFont="1" applyFill="1" applyBorder="1" applyAlignment="1">
      <alignment horizontal="right"/>
    </xf>
    <xf numFmtId="2" fontId="27" fillId="5" borderId="44" xfId="0" applyNumberFormat="1" applyFont="1" applyFill="1" applyBorder="1" applyAlignment="1">
      <alignment horizontal="right" vertical="top"/>
    </xf>
    <xf numFmtId="4" fontId="27" fillId="5" borderId="44" xfId="0" applyNumberFormat="1" applyFont="1" applyFill="1" applyBorder="1" applyAlignment="1">
      <alignment horizontal="right" vertical="top"/>
    </xf>
    <xf numFmtId="0" fontId="27" fillId="5" borderId="39" xfId="0" applyFont="1" applyFill="1" applyBorder="1" applyAlignment="1">
      <alignment horizontal="left" vertical="top" wrapText="1"/>
    </xf>
    <xf numFmtId="4" fontId="28" fillId="5" borderId="39" xfId="0" applyNumberFormat="1" applyFont="1" applyFill="1" applyBorder="1" applyAlignment="1">
      <alignment vertical="top"/>
    </xf>
    <xf numFmtId="14" fontId="27" fillId="5" borderId="44" xfId="0" applyNumberFormat="1" applyFont="1" applyFill="1" applyBorder="1" applyAlignment="1">
      <alignment horizontal="right" vertical="top"/>
    </xf>
    <xf numFmtId="0" fontId="45" fillId="5" borderId="44" xfId="0" applyFont="1" applyFill="1" applyBorder="1"/>
    <xf numFmtId="0" fontId="28" fillId="5" borderId="20" xfId="0" applyFont="1" applyFill="1" applyBorder="1" applyAlignment="1">
      <alignment wrapText="1"/>
    </xf>
    <xf numFmtId="165" fontId="28" fillId="5" borderId="19" xfId="0" applyNumberFormat="1" applyFont="1" applyFill="1" applyBorder="1" applyAlignment="1">
      <alignment horizontal="right" vertical="top"/>
    </xf>
    <xf numFmtId="49" fontId="24" fillId="5" borderId="40" xfId="0" applyNumberFormat="1" applyFont="1" applyFill="1" applyBorder="1" applyAlignment="1">
      <alignment horizontal="right" vertical="center"/>
    </xf>
    <xf numFmtId="49" fontId="24" fillId="5" borderId="40" xfId="0" applyNumberFormat="1" applyFont="1" applyFill="1" applyBorder="1" applyAlignment="1">
      <alignment vertical="center" wrapText="1"/>
    </xf>
    <xf numFmtId="4" fontId="24" fillId="5" borderId="40" xfId="0" applyNumberFormat="1" applyFont="1" applyFill="1" applyBorder="1" applyAlignment="1">
      <alignment vertical="center"/>
    </xf>
    <xf numFmtId="165" fontId="24" fillId="5" borderId="40" xfId="0" applyNumberFormat="1" applyFont="1" applyFill="1" applyBorder="1" applyAlignment="1">
      <alignment vertical="center"/>
    </xf>
    <xf numFmtId="0" fontId="27" fillId="5" borderId="41" xfId="0" applyFont="1" applyFill="1" applyBorder="1" applyAlignment="1">
      <alignment horizontal="right" vertical="top"/>
    </xf>
    <xf numFmtId="0" fontId="53" fillId="5" borderId="41" xfId="0" applyFont="1" applyFill="1" applyBorder="1" applyAlignment="1">
      <alignment horizontal="justify" vertical="top" wrapText="1"/>
    </xf>
    <xf numFmtId="0" fontId="28" fillId="5" borderId="41" xfId="0" applyFont="1" applyFill="1" applyBorder="1" applyAlignment="1">
      <alignment horizontal="center" vertical="top" wrapText="1"/>
    </xf>
    <xf numFmtId="4" fontId="28" fillId="5" borderId="41" xfId="0" applyNumberFormat="1" applyFont="1" applyFill="1" applyBorder="1" applyAlignment="1">
      <alignment horizontal="right" vertical="top"/>
    </xf>
    <xf numFmtId="165" fontId="28" fillId="5" borderId="41" xfId="0" applyNumberFormat="1" applyFont="1" applyFill="1" applyBorder="1" applyAlignment="1">
      <alignment horizontal="right" vertical="top"/>
    </xf>
    <xf numFmtId="0" fontId="28" fillId="5" borderId="20" xfId="0" applyFont="1" applyFill="1" applyBorder="1"/>
    <xf numFmtId="14" fontId="22" fillId="5" borderId="21" xfId="0" applyNumberFormat="1" applyFont="1" applyFill="1" applyBorder="1" applyAlignment="1">
      <alignment horizontal="right" vertical="top"/>
    </xf>
    <xf numFmtId="14" fontId="22" fillId="5" borderId="44" xfId="0" applyNumberFormat="1" applyFont="1" applyFill="1" applyBorder="1" applyAlignment="1">
      <alignment horizontal="right" vertical="top"/>
    </xf>
    <xf numFmtId="0" fontId="47" fillId="5" borderId="44" xfId="0" applyFont="1" applyFill="1" applyBorder="1" applyAlignment="1">
      <alignment horizontal="left" vertical="top" wrapText="1"/>
    </xf>
    <xf numFmtId="0" fontId="47" fillId="5" borderId="44" xfId="0" applyFont="1" applyFill="1" applyBorder="1" applyAlignment="1">
      <alignment horizontal="center" vertical="top"/>
    </xf>
    <xf numFmtId="4" fontId="47" fillId="5" borderId="44" xfId="0" applyNumberFormat="1" applyFont="1" applyFill="1" applyBorder="1" applyAlignment="1">
      <alignment horizontal="right" vertical="top"/>
    </xf>
    <xf numFmtId="165" fontId="47" fillId="5" borderId="44" xfId="0" applyNumberFormat="1" applyFont="1" applyFill="1" applyBorder="1" applyAlignment="1">
      <alignment horizontal="right" vertical="top"/>
    </xf>
    <xf numFmtId="0" fontId="47" fillId="5" borderId="20" xfId="0" applyFont="1" applyFill="1" applyBorder="1" applyAlignment="1">
      <alignment horizontal="center" vertical="top"/>
    </xf>
    <xf numFmtId="172" fontId="22" fillId="5" borderId="20" xfId="0" applyNumberFormat="1" applyFont="1" applyFill="1" applyBorder="1" applyAlignment="1">
      <alignment horizontal="right" vertical="top"/>
    </xf>
    <xf numFmtId="0" fontId="47" fillId="5" borderId="20" xfId="0" applyFont="1" applyFill="1" applyBorder="1" applyAlignment="1">
      <alignment horizontal="left" vertical="top" wrapText="1"/>
    </xf>
    <xf numFmtId="14" fontId="22" fillId="5" borderId="20" xfId="0" applyNumberFormat="1" applyFont="1" applyFill="1" applyBorder="1" applyAlignment="1">
      <alignment horizontal="right" vertical="top"/>
    </xf>
    <xf numFmtId="0" fontId="29" fillId="5" borderId="39" xfId="0" applyFont="1" applyFill="1" applyBorder="1" applyAlignment="1">
      <alignment horizontal="right" vertical="top"/>
    </xf>
    <xf numFmtId="0" fontId="29" fillId="5" borderId="39" xfId="0" applyFont="1" applyFill="1" applyBorder="1" applyAlignment="1">
      <alignment horizontal="center" vertical="top" wrapText="1"/>
    </xf>
    <xf numFmtId="0" fontId="54" fillId="5" borderId="39" xfId="0" applyFont="1" applyFill="1" applyBorder="1" applyAlignment="1">
      <alignment horizontal="right" vertical="top"/>
    </xf>
    <xf numFmtId="4" fontId="47" fillId="5" borderId="39" xfId="0" applyNumberFormat="1" applyFont="1" applyFill="1" applyBorder="1" applyAlignment="1">
      <alignment horizontal="right" vertical="top"/>
    </xf>
    <xf numFmtId="165" fontId="47" fillId="5" borderId="39" xfId="0" applyNumberFormat="1" applyFont="1" applyFill="1" applyBorder="1" applyAlignment="1">
      <alignment horizontal="right" vertical="top"/>
    </xf>
    <xf numFmtId="49" fontId="24" fillId="5" borderId="40" xfId="0" applyNumberFormat="1" applyFont="1" applyFill="1" applyBorder="1" applyAlignment="1">
      <alignment vertical="top" wrapText="1"/>
    </xf>
    <xf numFmtId="4" fontId="24" fillId="5" borderId="40" xfId="0" applyNumberFormat="1" applyFont="1" applyFill="1" applyBorder="1" applyAlignment="1">
      <alignment vertical="top"/>
    </xf>
    <xf numFmtId="165" fontId="24" fillId="5" borderId="40" xfId="0" applyNumberFormat="1" applyFont="1" applyFill="1" applyBorder="1" applyAlignment="1">
      <alignment vertical="top"/>
    </xf>
    <xf numFmtId="0" fontId="24" fillId="5" borderId="41" xfId="0" applyFont="1" applyFill="1" applyBorder="1" applyAlignment="1">
      <alignment horizontal="right" vertical="top"/>
    </xf>
    <xf numFmtId="0" fontId="55" fillId="5" borderId="41" xfId="0" applyFont="1" applyFill="1" applyBorder="1" applyAlignment="1">
      <alignment horizontal="justify" vertical="top" wrapText="1"/>
    </xf>
    <xf numFmtId="0" fontId="25" fillId="5" borderId="41" xfId="0" applyFont="1" applyFill="1" applyBorder="1" applyAlignment="1">
      <alignment horizontal="center" vertical="top" wrapText="1"/>
    </xf>
    <xf numFmtId="4" fontId="25" fillId="5" borderId="41" xfId="0" applyNumberFormat="1" applyFont="1" applyFill="1" applyBorder="1" applyAlignment="1">
      <alignment horizontal="right" vertical="top"/>
    </xf>
    <xf numFmtId="165" fontId="25" fillId="5" borderId="41" xfId="0" applyNumberFormat="1" applyFont="1" applyFill="1" applyBorder="1" applyAlignment="1">
      <alignment horizontal="right" vertical="top"/>
    </xf>
    <xf numFmtId="14" fontId="24" fillId="5" borderId="20" xfId="0" applyNumberFormat="1" applyFont="1" applyFill="1" applyBorder="1" applyAlignment="1">
      <alignment horizontal="right" vertical="top"/>
    </xf>
    <xf numFmtId="0" fontId="25" fillId="5" borderId="20" xfId="0" applyFont="1" applyFill="1" applyBorder="1"/>
    <xf numFmtId="165" fontId="25" fillId="5" borderId="20" xfId="0" applyNumberFormat="1" applyFont="1" applyFill="1" applyBorder="1" applyAlignment="1">
      <alignment horizontal="right" vertical="top"/>
    </xf>
    <xf numFmtId="0" fontId="24" fillId="5" borderId="20" xfId="0" applyFont="1" applyFill="1" applyBorder="1" applyAlignment="1">
      <alignment horizontal="right" vertical="top"/>
    </xf>
    <xf numFmtId="0" fontId="25" fillId="5" borderId="20" xfId="0" applyFont="1" applyFill="1" applyBorder="1" applyAlignment="1">
      <alignment horizontal="left" vertical="top" wrapText="1"/>
    </xf>
    <xf numFmtId="0" fontId="25" fillId="5" borderId="20" xfId="0" applyFont="1" applyFill="1" applyBorder="1" applyAlignment="1">
      <alignment horizontal="center" vertical="top" wrapText="1"/>
    </xf>
    <xf numFmtId="4" fontId="25" fillId="5" borderId="20" xfId="0" applyNumberFormat="1" applyFont="1" applyFill="1" applyBorder="1" applyAlignment="1">
      <alignment horizontal="right" vertical="top"/>
    </xf>
    <xf numFmtId="4" fontId="25" fillId="5" borderId="20" xfId="0" applyNumberFormat="1" applyFont="1" applyFill="1" applyBorder="1" applyAlignment="1">
      <alignment vertical="top"/>
    </xf>
    <xf numFmtId="0" fontId="22" fillId="5" borderId="21" xfId="0" applyFont="1" applyFill="1" applyBorder="1" applyAlignment="1">
      <alignment horizontal="right" vertical="top"/>
    </xf>
    <xf numFmtId="172" fontId="24" fillId="5" borderId="20" xfId="0" applyNumberFormat="1" applyFont="1" applyFill="1" applyBorder="1" applyAlignment="1">
      <alignment horizontal="right" vertical="top"/>
    </xf>
    <xf numFmtId="49" fontId="24" fillId="5" borderId="35" xfId="0" applyNumberFormat="1" applyFont="1" applyFill="1" applyBorder="1" applyAlignment="1">
      <alignment horizontal="right"/>
    </xf>
    <xf numFmtId="49" fontId="24" fillId="5" borderId="35" xfId="0" applyNumberFormat="1" applyFont="1" applyFill="1" applyBorder="1" applyAlignment="1">
      <alignment wrapText="1"/>
    </xf>
    <xf numFmtId="0" fontId="24" fillId="5" borderId="35" xfId="0" applyFont="1" applyFill="1" applyBorder="1" applyAlignment="1">
      <alignment wrapText="1"/>
    </xf>
    <xf numFmtId="4" fontId="24" fillId="5" borderId="35" xfId="0" applyNumberFormat="1" applyFont="1" applyFill="1" applyBorder="1"/>
    <xf numFmtId="165" fontId="24" fillId="5" borderId="35" xfId="0" applyNumberFormat="1" applyFont="1" applyFill="1" applyBorder="1"/>
    <xf numFmtId="14" fontId="27" fillId="5" borderId="39" xfId="0" applyNumberFormat="1" applyFont="1" applyFill="1" applyBorder="1" applyAlignment="1">
      <alignment horizontal="right" vertical="top"/>
    </xf>
    <xf numFmtId="0" fontId="28" fillId="5" borderId="39" xfId="0" applyFont="1" applyFill="1" applyBorder="1" applyAlignment="1">
      <alignment horizontal="center" vertical="top"/>
    </xf>
    <xf numFmtId="171" fontId="27" fillId="5" borderId="20" xfId="0" applyNumberFormat="1" applyFont="1" applyFill="1" applyBorder="1" applyAlignment="1">
      <alignment horizontal="right" vertical="top"/>
    </xf>
    <xf numFmtId="0" fontId="56" fillId="5" borderId="39" xfId="0" applyFont="1" applyFill="1" applyBorder="1"/>
    <xf numFmtId="165" fontId="56" fillId="5" borderId="39" xfId="0" applyNumberFormat="1" applyFont="1" applyFill="1" applyBorder="1" applyAlignment="1">
      <alignment horizontal="right" vertical="top"/>
    </xf>
    <xf numFmtId="0" fontId="56" fillId="5" borderId="20" xfId="0" applyFont="1" applyFill="1" applyBorder="1"/>
    <xf numFmtId="165" fontId="56" fillId="5" borderId="20" xfId="0" applyNumberFormat="1" applyFont="1" applyFill="1" applyBorder="1" applyAlignment="1">
      <alignment horizontal="right" vertical="top"/>
    </xf>
    <xf numFmtId="49" fontId="24" fillId="5" borderId="41" xfId="0" applyNumberFormat="1" applyFont="1" applyFill="1" applyBorder="1" applyAlignment="1">
      <alignment horizontal="right" vertical="top"/>
    </xf>
    <xf numFmtId="0" fontId="24" fillId="5" borderId="41" xfId="0" applyFont="1" applyFill="1" applyBorder="1" applyAlignment="1">
      <alignment vertical="center" wrapText="1"/>
    </xf>
    <xf numFmtId="49" fontId="24" fillId="5" borderId="41" xfId="0" applyNumberFormat="1" applyFont="1" applyFill="1" applyBorder="1" applyAlignment="1">
      <alignment horizontal="left"/>
    </xf>
    <xf numFmtId="49" fontId="25" fillId="5" borderId="41" xfId="0" applyNumberFormat="1" applyFont="1" applyFill="1" applyBorder="1" applyAlignment="1">
      <alignment horizontal="left"/>
    </xf>
    <xf numFmtId="164" fontId="24" fillId="5" borderId="41" xfId="0" applyNumberFormat="1" applyFont="1" applyFill="1" applyBorder="1" applyAlignment="1">
      <alignment horizontal="right"/>
    </xf>
    <xf numFmtId="0" fontId="24" fillId="5" borderId="35" xfId="0" applyNumberFormat="1" applyFont="1" applyFill="1" applyBorder="1" applyAlignment="1">
      <alignment horizontal="center"/>
    </xf>
    <xf numFmtId="0" fontId="28" fillId="5" borderId="39" xfId="0" applyFont="1" applyFill="1" applyBorder="1"/>
    <xf numFmtId="0" fontId="49" fillId="5" borderId="41" xfId="0" applyFont="1" applyFill="1" applyBorder="1"/>
    <xf numFmtId="0" fontId="25" fillId="5" borderId="41" xfId="0" applyFont="1" applyFill="1" applyBorder="1"/>
    <xf numFmtId="0" fontId="24" fillId="5" borderId="20" xfId="0" applyFont="1" applyFill="1" applyBorder="1" applyAlignment="1">
      <alignment vertical="center" wrapText="1"/>
    </xf>
    <xf numFmtId="49" fontId="24" fillId="5" borderId="20" xfId="0" applyNumberFormat="1" applyFont="1" applyFill="1" applyBorder="1" applyAlignment="1">
      <alignment horizontal="left"/>
    </xf>
    <xf numFmtId="49" fontId="25" fillId="5" borderId="20" xfId="0" applyNumberFormat="1" applyFont="1" applyFill="1" applyBorder="1" applyAlignment="1">
      <alignment horizontal="left"/>
    </xf>
    <xf numFmtId="164" fontId="24" fillId="5" borderId="20" xfId="0" applyNumberFormat="1" applyFont="1" applyFill="1" applyBorder="1" applyAlignment="1">
      <alignment horizontal="right"/>
    </xf>
    <xf numFmtId="172" fontId="24" fillId="5" borderId="41" xfId="0" applyNumberFormat="1" applyFont="1" applyFill="1" applyBorder="1" applyAlignment="1">
      <alignment horizontal="right" vertical="top"/>
    </xf>
    <xf numFmtId="49" fontId="24" fillId="5" borderId="22" xfId="0" applyNumberFormat="1" applyFont="1" applyFill="1" applyBorder="1" applyAlignment="1">
      <alignment horizontal="center"/>
    </xf>
    <xf numFmtId="49" fontId="24" fillId="5" borderId="22" xfId="0" applyNumberFormat="1" applyFont="1" applyFill="1" applyBorder="1" applyAlignment="1">
      <alignment wrapText="1"/>
    </xf>
    <xf numFmtId="0" fontId="27" fillId="5" borderId="21" xfId="0" applyFont="1" applyFill="1" applyBorder="1" applyAlignment="1">
      <alignment horizontal="right" vertical="top"/>
    </xf>
    <xf numFmtId="0" fontId="27" fillId="5" borderId="21" xfId="0" applyFont="1" applyFill="1" applyBorder="1" applyAlignment="1">
      <alignment horizontal="left" vertical="top" wrapText="1"/>
    </xf>
    <xf numFmtId="0" fontId="27" fillId="5" borderId="21" xfId="0" applyFont="1" applyFill="1" applyBorder="1" applyAlignment="1">
      <alignment horizontal="center" vertical="top" wrapText="1"/>
    </xf>
    <xf numFmtId="4" fontId="28" fillId="5" borderId="21" xfId="0" applyNumberFormat="1" applyFont="1" applyFill="1" applyBorder="1" applyAlignment="1">
      <alignment horizontal="right" vertical="top"/>
    </xf>
    <xf numFmtId="4" fontId="27" fillId="5" borderId="21" xfId="0" applyNumberFormat="1" applyFont="1" applyFill="1" applyBorder="1" applyAlignment="1">
      <alignment horizontal="right" vertical="top"/>
    </xf>
    <xf numFmtId="165" fontId="28" fillId="5" borderId="21" xfId="0" applyNumberFormat="1" applyFont="1" applyFill="1" applyBorder="1" applyAlignment="1">
      <alignment horizontal="right" vertical="top"/>
    </xf>
    <xf numFmtId="0" fontId="25" fillId="5" borderId="41" xfId="0" applyFont="1" applyFill="1" applyBorder="1" applyAlignment="1">
      <alignment horizontal="left" vertical="top" wrapText="1"/>
    </xf>
    <xf numFmtId="49" fontId="24" fillId="5" borderId="22" xfId="0" applyNumberFormat="1" applyFont="1" applyFill="1" applyBorder="1" applyAlignment="1">
      <alignment horizontal="right" vertical="center"/>
    </xf>
    <xf numFmtId="49" fontId="24" fillId="5" borderId="22" xfId="0" applyNumberFormat="1" applyFont="1" applyFill="1" applyBorder="1" applyAlignment="1">
      <alignment vertical="center" wrapText="1"/>
    </xf>
    <xf numFmtId="0" fontId="24" fillId="5" borderId="22" xfId="0" applyFont="1" applyFill="1" applyBorder="1" applyAlignment="1">
      <alignment vertical="center" wrapText="1"/>
    </xf>
    <xf numFmtId="4" fontId="24" fillId="5" borderId="22" xfId="0" applyNumberFormat="1" applyFont="1" applyFill="1" applyBorder="1" applyAlignment="1">
      <alignment vertical="center"/>
    </xf>
    <xf numFmtId="165" fontId="24" fillId="5" borderId="22" xfId="0" applyNumberFormat="1" applyFont="1" applyFill="1" applyBorder="1" applyAlignment="1">
      <alignment vertical="center"/>
    </xf>
    <xf numFmtId="172" fontId="27" fillId="5" borderId="21" xfId="0" applyNumberFormat="1" applyFont="1" applyFill="1" applyBorder="1" applyAlignment="1">
      <alignment horizontal="right" vertical="top"/>
    </xf>
    <xf numFmtId="14" fontId="27" fillId="5" borderId="21" xfId="0" applyNumberFormat="1" applyFont="1" applyFill="1" applyBorder="1" applyAlignment="1">
      <alignment horizontal="right" vertical="top"/>
    </xf>
    <xf numFmtId="0" fontId="27" fillId="5" borderId="44" xfId="0" applyFont="1" applyFill="1" applyBorder="1" applyAlignment="1">
      <alignment horizontal="left" vertical="top" wrapText="1"/>
    </xf>
    <xf numFmtId="172" fontId="22" fillId="5" borderId="44" xfId="0" applyNumberFormat="1" applyFont="1" applyFill="1" applyBorder="1" applyAlignment="1">
      <alignment horizontal="right" vertical="top"/>
    </xf>
    <xf numFmtId="0" fontId="22" fillId="5" borderId="44" xfId="0" applyFont="1" applyFill="1" applyBorder="1" applyAlignment="1">
      <alignment horizontal="left" vertical="top" wrapText="1"/>
    </xf>
    <xf numFmtId="0" fontId="47" fillId="5" borderId="44" xfId="0" applyFont="1" applyFill="1" applyBorder="1" applyAlignment="1">
      <alignment horizontal="center" vertical="top" wrapText="1"/>
    </xf>
    <xf numFmtId="4" fontId="22" fillId="5" borderId="44" xfId="0" applyNumberFormat="1" applyFont="1" applyFill="1" applyBorder="1" applyAlignment="1">
      <alignment horizontal="right" vertical="top"/>
    </xf>
    <xf numFmtId="4" fontId="47" fillId="5" borderId="44" xfId="0" applyNumberFormat="1" applyFont="1" applyFill="1" applyBorder="1" applyAlignment="1">
      <alignment vertical="top"/>
    </xf>
    <xf numFmtId="2" fontId="22" fillId="5" borderId="20" xfId="0" applyNumberFormat="1" applyFont="1" applyFill="1" applyBorder="1" applyAlignment="1">
      <alignment horizontal="right" vertical="top"/>
    </xf>
    <xf numFmtId="172" fontId="27" fillId="5" borderId="43" xfId="0" applyNumberFormat="1" applyFont="1" applyFill="1" applyBorder="1" applyAlignment="1">
      <alignment horizontal="right" vertical="top"/>
    </xf>
    <xf numFmtId="0" fontId="27" fillId="5" borderId="43" xfId="0" applyFont="1" applyFill="1" applyBorder="1" applyAlignment="1">
      <alignment horizontal="left" vertical="top" wrapText="1"/>
    </xf>
    <xf numFmtId="0" fontId="28" fillId="5" borderId="43" xfId="0" applyFont="1" applyFill="1" applyBorder="1" applyAlignment="1">
      <alignment horizontal="center" vertical="top" wrapText="1"/>
    </xf>
    <xf numFmtId="4" fontId="27" fillId="5" borderId="43" xfId="0" applyNumberFormat="1" applyFont="1" applyFill="1" applyBorder="1" applyAlignment="1">
      <alignment horizontal="right" vertical="top"/>
    </xf>
    <xf numFmtId="4" fontId="28" fillId="5" borderId="43" xfId="0" applyNumberFormat="1" applyFont="1" applyFill="1" applyBorder="1" applyAlignment="1">
      <alignment vertical="top"/>
    </xf>
    <xf numFmtId="165" fontId="28" fillId="5" borderId="43" xfId="0" applyNumberFormat="1" applyFont="1" applyFill="1" applyBorder="1" applyAlignment="1">
      <alignment horizontal="right" vertical="top"/>
    </xf>
    <xf numFmtId="0" fontId="49" fillId="5" borderId="44" xfId="0" applyNumberFormat="1" applyFont="1" applyFill="1" applyBorder="1"/>
    <xf numFmtId="0" fontId="22" fillId="5" borderId="44" xfId="0" applyFont="1" applyFill="1" applyBorder="1" applyAlignment="1">
      <alignment horizontal="right" vertical="top"/>
    </xf>
    <xf numFmtId="0" fontId="32" fillId="6" borderId="45" xfId="1" applyFont="1" applyFill="1" applyBorder="1"/>
    <xf numFmtId="0" fontId="33" fillId="6" borderId="45" xfId="1" applyFont="1" applyFill="1" applyBorder="1" applyAlignment="1">
      <alignment horizontal="left"/>
    </xf>
    <xf numFmtId="0" fontId="33" fillId="6" borderId="45" xfId="1" applyFont="1" applyFill="1" applyBorder="1" applyAlignment="1">
      <alignment horizontal="right"/>
    </xf>
    <xf numFmtId="49" fontId="28" fillId="5" borderId="20" xfId="0" applyNumberFormat="1" applyFont="1" applyFill="1" applyBorder="1" applyAlignment="1">
      <alignment horizontal="left" vertical="top" wrapText="1"/>
    </xf>
    <xf numFmtId="0" fontId="28" fillId="5" borderId="20" xfId="0" applyFont="1" applyFill="1" applyBorder="1" applyAlignment="1">
      <alignment horizontal="left" vertical="top" wrapText="1"/>
    </xf>
    <xf numFmtId="49" fontId="28" fillId="5" borderId="20" xfId="0" applyNumberFormat="1" applyFont="1" applyFill="1" applyBorder="1" applyAlignment="1">
      <alignment vertical="top" wrapText="1"/>
    </xf>
    <xf numFmtId="0" fontId="45" fillId="5" borderId="20" xfId="0" applyFont="1" applyFill="1" applyBorder="1"/>
    <xf numFmtId="0" fontId="49" fillId="5" borderId="20" xfId="0" applyFont="1" applyFill="1" applyBorder="1"/>
    <xf numFmtId="49" fontId="28" fillId="5" borderId="44" xfId="0" applyNumberFormat="1" applyFont="1" applyFill="1" applyBorder="1" applyAlignment="1">
      <alignment horizontal="center" vertical="top" wrapText="1"/>
    </xf>
    <xf numFmtId="0" fontId="47" fillId="5" borderId="22" xfId="0" applyFont="1" applyFill="1" applyBorder="1" applyAlignment="1">
      <alignment horizontal="right" vertical="top"/>
    </xf>
    <xf numFmtId="49" fontId="47" fillId="5" borderId="25" xfId="0" applyNumberFormat="1" applyFont="1" applyFill="1" applyBorder="1" applyAlignment="1">
      <alignment horizontal="right"/>
    </xf>
    <xf numFmtId="170" fontId="39" fillId="5" borderId="27" xfId="0" applyNumberFormat="1" applyFont="1" applyFill="1" applyBorder="1" applyAlignment="1">
      <alignment horizontal="left"/>
    </xf>
    <xf numFmtId="165" fontId="47" fillId="5" borderId="29" xfId="0" applyNumberFormat="1" applyFont="1" applyFill="1" applyBorder="1" applyAlignment="1">
      <alignment horizontal="right" vertical="top"/>
    </xf>
    <xf numFmtId="165" fontId="47" fillId="5" borderId="31" xfId="0" applyNumberFormat="1" applyFont="1" applyFill="1" applyBorder="1" applyAlignment="1">
      <alignment horizontal="right" vertical="top"/>
    </xf>
    <xf numFmtId="170" fontId="26" fillId="5" borderId="34" xfId="0" applyNumberFormat="1" applyFont="1" applyFill="1" applyBorder="1" applyAlignment="1">
      <alignment vertical="top"/>
    </xf>
    <xf numFmtId="0" fontId="26" fillId="5" borderId="21" xfId="0" applyFont="1" applyFill="1" applyBorder="1" applyAlignment="1">
      <alignment horizontal="left" vertical="top" wrapText="1"/>
    </xf>
    <xf numFmtId="0" fontId="26" fillId="5" borderId="21" xfId="0" applyFont="1" applyFill="1" applyBorder="1" applyAlignment="1">
      <alignment horizontal="center" vertical="top" wrapText="1"/>
    </xf>
    <xf numFmtId="4" fontId="58" fillId="5" borderId="21" xfId="0" applyNumberFormat="1" applyFont="1" applyFill="1" applyBorder="1" applyAlignment="1">
      <alignment horizontal="right" vertical="top"/>
    </xf>
    <xf numFmtId="4" fontId="26" fillId="5" borderId="21" xfId="0" applyNumberFormat="1" applyFont="1" applyFill="1" applyBorder="1" applyAlignment="1">
      <alignment horizontal="right" vertical="top"/>
    </xf>
    <xf numFmtId="165" fontId="26" fillId="5" borderId="21" xfId="0" applyNumberFormat="1" applyFont="1" applyFill="1" applyBorder="1" applyAlignment="1">
      <alignment horizontal="right" vertical="top"/>
    </xf>
    <xf numFmtId="0" fontId="26" fillId="5" borderId="20" xfId="0" applyFont="1" applyFill="1" applyBorder="1" applyAlignment="1">
      <alignment horizontal="left" vertical="top" wrapText="1"/>
    </xf>
    <xf numFmtId="0" fontId="26" fillId="5" borderId="20" xfId="0" applyFont="1" applyFill="1" applyBorder="1" applyAlignment="1">
      <alignment horizontal="center" vertical="top" wrapText="1"/>
    </xf>
    <xf numFmtId="4" fontId="58" fillId="5" borderId="20" xfId="0" applyNumberFormat="1" applyFont="1" applyFill="1" applyBorder="1" applyAlignment="1">
      <alignment horizontal="right" vertical="top"/>
    </xf>
    <xf numFmtId="4" fontId="26" fillId="5" borderId="20" xfId="0" applyNumberFormat="1" applyFont="1" applyFill="1" applyBorder="1" applyAlignment="1">
      <alignment horizontal="right" vertical="top"/>
    </xf>
    <xf numFmtId="165" fontId="26" fillId="5" borderId="20" xfId="0" applyNumberFormat="1" applyFont="1" applyFill="1" applyBorder="1" applyAlignment="1">
      <alignment horizontal="right" vertical="top"/>
    </xf>
    <xf numFmtId="49" fontId="51" fillId="5" borderId="37" xfId="0" applyNumberFormat="1" applyFont="1" applyFill="1" applyBorder="1" applyAlignment="1">
      <alignment horizontal="left" wrapText="1"/>
    </xf>
    <xf numFmtId="49" fontId="51" fillId="5" borderId="37" xfId="0" applyNumberFormat="1" applyFont="1" applyFill="1" applyBorder="1" applyAlignment="1">
      <alignment horizontal="center" wrapText="1"/>
    </xf>
    <xf numFmtId="49" fontId="51" fillId="5" borderId="37" xfId="0" applyNumberFormat="1" applyFont="1" applyFill="1" applyBorder="1" applyAlignment="1">
      <alignment horizontal="right"/>
    </xf>
    <xf numFmtId="49" fontId="51" fillId="5" borderId="38" xfId="0" applyNumberFormat="1" applyFont="1" applyFill="1" applyBorder="1" applyAlignment="1">
      <alignment horizontal="right"/>
    </xf>
    <xf numFmtId="0" fontId="51" fillId="5" borderId="0" xfId="0" applyNumberFormat="1" applyFont="1" applyFill="1"/>
    <xf numFmtId="0" fontId="26" fillId="5" borderId="39" xfId="0" applyFont="1" applyFill="1" applyBorder="1" applyAlignment="1">
      <alignment horizontal="left" vertical="top" wrapText="1"/>
    </xf>
    <xf numFmtId="0" fontId="26" fillId="5" borderId="39" xfId="0" applyFont="1" applyFill="1" applyBorder="1" applyAlignment="1">
      <alignment horizontal="center" vertical="top" wrapText="1"/>
    </xf>
    <xf numFmtId="4" fontId="58" fillId="5" borderId="39" xfId="0" applyNumberFormat="1" applyFont="1" applyFill="1" applyBorder="1" applyAlignment="1">
      <alignment horizontal="right" vertical="top"/>
    </xf>
    <xf numFmtId="4" fontId="26" fillId="5" borderId="39" xfId="0" applyNumberFormat="1" applyFont="1" applyFill="1" applyBorder="1" applyAlignment="1">
      <alignment horizontal="right" vertical="top"/>
    </xf>
    <xf numFmtId="165" fontId="26" fillId="5" borderId="39" xfId="0" applyNumberFormat="1" applyFont="1" applyFill="1" applyBorder="1" applyAlignment="1">
      <alignment horizontal="right" vertical="top"/>
    </xf>
    <xf numFmtId="49" fontId="26" fillId="5" borderId="22" xfId="0" applyNumberFormat="1" applyFont="1" applyFill="1" applyBorder="1" applyAlignment="1">
      <alignment wrapText="1"/>
    </xf>
    <xf numFmtId="0" fontId="26" fillId="5" borderId="22" xfId="0" applyFont="1" applyFill="1" applyBorder="1" applyAlignment="1">
      <alignment wrapText="1"/>
    </xf>
    <xf numFmtId="4" fontId="26" fillId="5" borderId="22" xfId="0" applyNumberFormat="1" applyFont="1" applyFill="1" applyBorder="1"/>
    <xf numFmtId="165" fontId="26" fillId="5" borderId="22" xfId="0" applyNumberFormat="1" applyFont="1" applyFill="1" applyBorder="1"/>
    <xf numFmtId="0" fontId="22" fillId="5" borderId="21" xfId="0" applyFont="1" applyFill="1" applyBorder="1" applyAlignment="1">
      <alignment horizontal="left" vertical="top" wrapText="1"/>
    </xf>
    <xf numFmtId="0" fontId="22" fillId="5" borderId="21" xfId="0" applyFont="1" applyFill="1" applyBorder="1" applyAlignment="1">
      <alignment horizontal="center" vertical="top" wrapText="1"/>
    </xf>
    <xf numFmtId="4" fontId="22" fillId="5" borderId="21" xfId="0" applyNumberFormat="1" applyFont="1" applyFill="1" applyBorder="1" applyAlignment="1">
      <alignment horizontal="right" vertical="top"/>
    </xf>
    <xf numFmtId="165" fontId="22" fillId="5" borderId="21" xfId="0" applyNumberFormat="1" applyFont="1" applyFill="1" applyBorder="1" applyAlignment="1">
      <alignment horizontal="right" vertical="top"/>
    </xf>
    <xf numFmtId="0" fontId="22" fillId="5" borderId="44" xfId="0" applyFont="1" applyFill="1" applyBorder="1" applyAlignment="1">
      <alignment horizontal="center" vertical="top" wrapText="1"/>
    </xf>
    <xf numFmtId="165" fontId="22" fillId="5" borderId="44" xfId="0" applyNumberFormat="1" applyFont="1" applyFill="1" applyBorder="1" applyAlignment="1">
      <alignment horizontal="right" vertical="top"/>
    </xf>
    <xf numFmtId="0" fontId="28" fillId="5" borderId="0" xfId="0" applyNumberFormat="1" applyFont="1" applyFill="1"/>
    <xf numFmtId="0" fontId="28" fillId="5" borderId="44" xfId="0" applyNumberFormat="1" applyFont="1" applyFill="1" applyBorder="1"/>
    <xf numFmtId="49" fontId="27" fillId="5" borderId="44" xfId="0" applyNumberFormat="1" applyFont="1" applyFill="1" applyBorder="1" applyAlignment="1">
      <alignment horizontal="left" vertical="top" wrapText="1"/>
    </xf>
    <xf numFmtId="0" fontId="25" fillId="5" borderId="0" xfId="0" applyNumberFormat="1" applyFont="1" applyFill="1"/>
    <xf numFmtId="0" fontId="23" fillId="5" borderId="41" xfId="0" applyFont="1" applyFill="1" applyBorder="1" applyAlignment="1">
      <alignment wrapText="1"/>
    </xf>
    <xf numFmtId="0" fontId="23" fillId="5" borderId="20" xfId="0" applyFont="1" applyFill="1" applyBorder="1" applyAlignment="1">
      <alignment wrapText="1"/>
    </xf>
    <xf numFmtId="165" fontId="27" fillId="5" borderId="44" xfId="0" applyNumberFormat="1" applyFont="1" applyFill="1" applyBorder="1" applyAlignment="1">
      <alignment horizontal="right" vertical="top"/>
    </xf>
    <xf numFmtId="165" fontId="27" fillId="5" borderId="20" xfId="0" applyNumberFormat="1" applyFont="1" applyFill="1" applyBorder="1" applyAlignment="1">
      <alignment horizontal="right" vertical="top"/>
    </xf>
    <xf numFmtId="0" fontId="28" fillId="5" borderId="44" xfId="0" applyFont="1" applyFill="1" applyBorder="1" applyAlignment="1">
      <alignment horizontal="left" wrapText="1"/>
    </xf>
    <xf numFmtId="0" fontId="28" fillId="5" borderId="44" xfId="0" applyFont="1" applyFill="1" applyBorder="1" applyAlignment="1">
      <alignment horizontal="center"/>
    </xf>
    <xf numFmtId="4" fontId="28" fillId="5" borderId="44" xfId="0" applyNumberFormat="1" applyFont="1" applyFill="1" applyBorder="1" applyAlignment="1">
      <alignment horizontal="right"/>
    </xf>
    <xf numFmtId="165" fontId="28" fillId="5" borderId="44" xfId="0" applyNumberFormat="1" applyFont="1" applyFill="1" applyBorder="1" applyAlignment="1">
      <alignment horizontal="right"/>
    </xf>
    <xf numFmtId="0" fontId="23" fillId="5" borderId="44" xfId="0" applyNumberFormat="1" applyFont="1" applyFill="1" applyBorder="1"/>
    <xf numFmtId="49" fontId="27" fillId="5" borderId="20" xfId="0" applyNumberFormat="1" applyFont="1" applyFill="1" applyBorder="1" applyAlignment="1">
      <alignment horizontal="left" vertical="top" wrapText="1"/>
    </xf>
    <xf numFmtId="0" fontId="28" fillId="5" borderId="39" xfId="0" applyFont="1" applyFill="1" applyBorder="1" applyAlignment="1">
      <alignment wrapText="1"/>
    </xf>
    <xf numFmtId="0" fontId="47" fillId="5" borderId="19" xfId="0" applyFont="1" applyFill="1" applyBorder="1" applyAlignment="1">
      <alignment horizontal="left" vertical="top" wrapText="1"/>
    </xf>
    <xf numFmtId="0" fontId="47" fillId="5" borderId="19" xfId="0" applyFont="1" applyFill="1" applyBorder="1" applyAlignment="1">
      <alignment horizontal="center" vertical="top" wrapText="1"/>
    </xf>
    <xf numFmtId="4" fontId="47" fillId="5" borderId="19" xfId="0" applyNumberFormat="1" applyFont="1" applyFill="1" applyBorder="1" applyAlignment="1">
      <alignment horizontal="right" vertical="top"/>
    </xf>
    <xf numFmtId="4" fontId="22" fillId="5" borderId="19" xfId="0" applyNumberFormat="1" applyFont="1" applyFill="1" applyBorder="1" applyAlignment="1">
      <alignment horizontal="right" vertical="top"/>
    </xf>
    <xf numFmtId="165" fontId="47" fillId="5" borderId="19" xfId="0" applyNumberFormat="1" applyFont="1" applyFill="1" applyBorder="1" applyAlignment="1">
      <alignment horizontal="right" vertical="top"/>
    </xf>
    <xf numFmtId="0" fontId="22" fillId="5" borderId="20" xfId="0" applyFont="1" applyFill="1" applyBorder="1" applyAlignment="1">
      <alignment horizontal="left" vertical="top" wrapText="1"/>
    </xf>
    <xf numFmtId="0" fontId="22" fillId="5" borderId="20" xfId="0" applyFont="1" applyFill="1" applyBorder="1" applyAlignment="1">
      <alignment horizontal="center" vertical="top" wrapText="1"/>
    </xf>
    <xf numFmtId="4" fontId="22" fillId="5" borderId="20" xfId="0" applyNumberFormat="1" applyFont="1" applyFill="1" applyBorder="1" applyAlignment="1">
      <alignment horizontal="right" vertical="top"/>
    </xf>
    <xf numFmtId="165" fontId="22" fillId="5" borderId="20" xfId="0" applyNumberFormat="1" applyFont="1" applyFill="1" applyBorder="1" applyAlignment="1">
      <alignment horizontal="right" vertical="top"/>
    </xf>
    <xf numFmtId="0" fontId="28" fillId="5" borderId="44" xfId="0" applyFont="1" applyFill="1" applyBorder="1"/>
    <xf numFmtId="0" fontId="23" fillId="5" borderId="19" xfId="0" applyFont="1" applyFill="1" applyBorder="1" applyAlignment="1">
      <alignment wrapText="1"/>
    </xf>
    <xf numFmtId="0" fontId="23" fillId="5" borderId="19" xfId="0" applyFont="1" applyFill="1" applyBorder="1"/>
    <xf numFmtId="0" fontId="28" fillId="5" borderId="19" xfId="0" applyFont="1" applyFill="1" applyBorder="1"/>
    <xf numFmtId="0" fontId="25" fillId="5" borderId="21" xfId="0" applyFont="1" applyFill="1" applyBorder="1" applyAlignment="1">
      <alignment vertical="top"/>
    </xf>
    <xf numFmtId="0" fontId="28" fillId="5" borderId="44" xfId="0" applyFont="1" applyFill="1" applyBorder="1" applyAlignment="1">
      <alignment wrapText="1"/>
    </xf>
    <xf numFmtId="0" fontId="27" fillId="5" borderId="22" xfId="0" applyFont="1" applyFill="1" applyBorder="1" applyAlignment="1">
      <alignment horizontal="right" vertical="top"/>
    </xf>
    <xf numFmtId="0" fontId="27" fillId="5" borderId="22" xfId="0" applyFont="1" applyFill="1" applyBorder="1" applyAlignment="1">
      <alignment horizontal="left" vertical="top" wrapText="1"/>
    </xf>
    <xf numFmtId="0" fontId="27" fillId="5" borderId="22" xfId="0" applyFont="1" applyFill="1" applyBorder="1" applyAlignment="1">
      <alignment horizontal="center" vertical="top" wrapText="1"/>
    </xf>
    <xf numFmtId="0" fontId="28" fillId="5" borderId="22" xfId="0" applyFont="1" applyFill="1" applyBorder="1" applyAlignment="1">
      <alignment horizontal="right" vertical="top"/>
    </xf>
    <xf numFmtId="0" fontId="28" fillId="5" borderId="22" xfId="0" applyFont="1" applyFill="1" applyBorder="1" applyAlignment="1">
      <alignment vertical="top"/>
    </xf>
    <xf numFmtId="49" fontId="26" fillId="5" borderId="40" xfId="0" applyNumberFormat="1" applyFont="1" applyFill="1" applyBorder="1" applyAlignment="1">
      <alignment vertical="top" wrapText="1"/>
    </xf>
    <xf numFmtId="4" fontId="26" fillId="5" borderId="40" xfId="0" applyNumberFormat="1" applyFont="1" applyFill="1" applyBorder="1" applyAlignment="1">
      <alignment vertical="top"/>
    </xf>
    <xf numFmtId="165" fontId="26" fillId="5" borderId="40" xfId="0" applyNumberFormat="1" applyFont="1" applyFill="1" applyBorder="1" applyAlignment="1">
      <alignment vertical="top"/>
    </xf>
    <xf numFmtId="0" fontId="47" fillId="5" borderId="42" xfId="0" applyFont="1" applyFill="1" applyBorder="1" applyAlignment="1">
      <alignment horizontal="left" vertical="top" wrapText="1"/>
    </xf>
    <xf numFmtId="0" fontId="47" fillId="5" borderId="42" xfId="0" applyFont="1" applyFill="1" applyBorder="1" applyAlignment="1">
      <alignment horizontal="center" vertical="top" wrapText="1"/>
    </xf>
    <xf numFmtId="4" fontId="47" fillId="5" borderId="42" xfId="0" applyNumberFormat="1" applyFont="1" applyFill="1" applyBorder="1" applyAlignment="1">
      <alignment horizontal="right" vertical="top"/>
    </xf>
    <xf numFmtId="4" fontId="47" fillId="5" borderId="42" xfId="0" applyNumberFormat="1" applyFont="1" applyFill="1" applyBorder="1" applyAlignment="1">
      <alignment vertical="top"/>
    </xf>
    <xf numFmtId="165" fontId="47" fillId="5" borderId="42" xfId="0" applyNumberFormat="1" applyFont="1" applyFill="1" applyBorder="1" applyAlignment="1">
      <alignment horizontal="right" vertical="top"/>
    </xf>
    <xf numFmtId="49" fontId="39" fillId="5" borderId="19" xfId="0" applyNumberFormat="1" applyFont="1" applyFill="1" applyBorder="1" applyAlignment="1">
      <alignment horizontal="right" indent="1"/>
    </xf>
    <xf numFmtId="49" fontId="22" fillId="5" borderId="21" xfId="0" applyNumberFormat="1" applyFont="1" applyFill="1" applyBorder="1" applyAlignment="1">
      <alignment horizontal="right" vertical="top" indent="1"/>
    </xf>
    <xf numFmtId="0" fontId="22" fillId="5" borderId="20" xfId="0" applyFont="1" applyFill="1" applyBorder="1" applyAlignment="1">
      <alignment horizontal="right" vertical="top" indent="1"/>
    </xf>
    <xf numFmtId="0" fontId="22" fillId="5" borderId="22" xfId="0" applyFont="1" applyFill="1" applyBorder="1" applyAlignment="1">
      <alignment horizontal="right" vertical="top" indent="1"/>
    </xf>
    <xf numFmtId="49" fontId="26" fillId="5" borderId="23" xfId="0" applyNumberFormat="1" applyFont="1" applyFill="1" applyBorder="1" applyAlignment="1">
      <alignment horizontal="right" indent="1"/>
    </xf>
    <xf numFmtId="49" fontId="39" fillId="5" borderId="26" xfId="0" applyNumberFormat="1" applyFont="1" applyFill="1" applyBorder="1" applyAlignment="1">
      <alignment horizontal="right" indent="1"/>
    </xf>
    <xf numFmtId="49" fontId="47" fillId="5" borderId="28" xfId="0" applyNumberFormat="1" applyFont="1" applyFill="1" applyBorder="1" applyAlignment="1">
      <alignment horizontal="right" vertical="top" wrapText="1" indent="1"/>
    </xf>
    <xf numFmtId="0" fontId="22" fillId="5" borderId="30" xfId="0" applyFont="1" applyFill="1" applyBorder="1" applyAlignment="1">
      <alignment horizontal="right" vertical="top" indent="1"/>
    </xf>
    <xf numFmtId="49" fontId="26" fillId="5" borderId="32" xfId="0" applyNumberFormat="1" applyFont="1" applyFill="1" applyBorder="1" applyAlignment="1">
      <alignment horizontal="right" vertical="top" indent="1"/>
    </xf>
    <xf numFmtId="0" fontId="26" fillId="5" borderId="21" xfId="0" applyFont="1" applyFill="1" applyBorder="1" applyAlignment="1">
      <alignment horizontal="right" vertical="top" wrapText="1" indent="1"/>
    </xf>
    <xf numFmtId="0" fontId="26" fillId="5" borderId="20" xfId="0" applyFont="1" applyFill="1" applyBorder="1" applyAlignment="1">
      <alignment horizontal="right" vertical="top" wrapText="1" indent="1"/>
    </xf>
    <xf numFmtId="49" fontId="39" fillId="5" borderId="35" xfId="0" applyNumberFormat="1" applyFont="1" applyFill="1" applyBorder="1" applyAlignment="1">
      <alignment horizontal="right" indent="1"/>
    </xf>
    <xf numFmtId="0" fontId="26" fillId="5" borderId="39" xfId="0" applyFont="1" applyFill="1" applyBorder="1" applyAlignment="1">
      <alignment horizontal="right" vertical="top" wrapText="1" indent="1"/>
    </xf>
    <xf numFmtId="49" fontId="26" fillId="5" borderId="22" xfId="0" applyNumberFormat="1" applyFont="1" applyFill="1" applyBorder="1" applyAlignment="1">
      <alignment horizontal="right" indent="1"/>
    </xf>
    <xf numFmtId="0" fontId="59" fillId="5" borderId="21" xfId="0" applyFont="1" applyFill="1" applyBorder="1" applyAlignment="1">
      <alignment horizontal="right" vertical="top" indent="1"/>
    </xf>
    <xf numFmtId="0" fontId="59" fillId="5" borderId="44" xfId="0" applyFont="1" applyFill="1" applyBorder="1" applyAlignment="1">
      <alignment horizontal="right" vertical="top" indent="1"/>
    </xf>
    <xf numFmtId="171" fontId="27" fillId="5" borderId="0" xfId="0" applyNumberFormat="1" applyFont="1" applyFill="1" applyAlignment="1">
      <alignment horizontal="right" vertical="top" indent="1"/>
    </xf>
    <xf numFmtId="171" fontId="28" fillId="5" borderId="20" xfId="0" applyNumberFormat="1" applyFont="1" applyFill="1" applyBorder="1" applyAlignment="1">
      <alignment horizontal="right" vertical="top" indent="1"/>
    </xf>
    <xf numFmtId="172" fontId="28" fillId="5" borderId="20" xfId="0" applyNumberFormat="1" applyFont="1" applyFill="1" applyBorder="1" applyAlignment="1">
      <alignment horizontal="right" vertical="top" indent="1"/>
    </xf>
    <xf numFmtId="14" fontId="27" fillId="5" borderId="20" xfId="0" applyNumberFormat="1" applyFont="1" applyFill="1" applyBorder="1" applyAlignment="1">
      <alignment horizontal="right" vertical="top" indent="1"/>
    </xf>
    <xf numFmtId="0" fontId="27" fillId="5" borderId="20" xfId="0" applyFont="1" applyFill="1" applyBorder="1" applyAlignment="1">
      <alignment horizontal="right" vertical="top" indent="1"/>
    </xf>
    <xf numFmtId="14" fontId="27" fillId="5" borderId="44" xfId="0" applyNumberFormat="1" applyFont="1" applyFill="1" applyBorder="1" applyAlignment="1">
      <alignment horizontal="right" vertical="top" indent="1"/>
    </xf>
    <xf numFmtId="172" fontId="28" fillId="5" borderId="44" xfId="0" applyNumberFormat="1" applyFont="1" applyFill="1" applyBorder="1" applyAlignment="1">
      <alignment horizontal="right" vertical="top" indent="1"/>
    </xf>
    <xf numFmtId="49" fontId="24" fillId="5" borderId="40" xfId="0" applyNumberFormat="1" applyFont="1" applyFill="1" applyBorder="1" applyAlignment="1">
      <alignment horizontal="right" vertical="top" indent="1"/>
    </xf>
    <xf numFmtId="0" fontId="23" fillId="5" borderId="41" xfId="0" applyFont="1" applyFill="1" applyBorder="1" applyAlignment="1">
      <alignment horizontal="right" indent="1"/>
    </xf>
    <xf numFmtId="0" fontId="23" fillId="5" borderId="20" xfId="0" applyFont="1" applyFill="1" applyBorder="1" applyAlignment="1">
      <alignment horizontal="right" indent="1"/>
    </xf>
    <xf numFmtId="0" fontId="22" fillId="5" borderId="21" xfId="0" applyFont="1" applyFill="1" applyBorder="1" applyAlignment="1">
      <alignment horizontal="right" vertical="top" indent="1"/>
    </xf>
    <xf numFmtId="0" fontId="22" fillId="5" borderId="44" xfId="0" applyFont="1" applyFill="1" applyBorder="1" applyAlignment="1">
      <alignment horizontal="right" vertical="top" indent="1"/>
    </xf>
    <xf numFmtId="0" fontId="27" fillId="5" borderId="44" xfId="0" applyFont="1" applyFill="1" applyBorder="1" applyAlignment="1">
      <alignment horizontal="right" vertical="top" indent="1"/>
    </xf>
    <xf numFmtId="2" fontId="27" fillId="5" borderId="20" xfId="0" applyNumberFormat="1" applyFont="1" applyFill="1" applyBorder="1" applyAlignment="1">
      <alignment horizontal="right" vertical="top" indent="1"/>
    </xf>
    <xf numFmtId="2" fontId="27" fillId="5" borderId="20" xfId="0" applyNumberFormat="1" applyFont="1" applyFill="1" applyBorder="1" applyAlignment="1">
      <alignment horizontal="right" indent="1"/>
    </xf>
    <xf numFmtId="2" fontId="27" fillId="5" borderId="44" xfId="0" applyNumberFormat="1" applyFont="1" applyFill="1" applyBorder="1" applyAlignment="1">
      <alignment horizontal="right" indent="1"/>
    </xf>
    <xf numFmtId="2" fontId="28" fillId="5" borderId="20" xfId="0" applyNumberFormat="1" applyFont="1" applyFill="1" applyBorder="1" applyAlignment="1">
      <alignment horizontal="right" indent="1"/>
    </xf>
    <xf numFmtId="14" fontId="22" fillId="5" borderId="44" xfId="0" applyNumberFormat="1" applyFont="1" applyFill="1" applyBorder="1" applyAlignment="1">
      <alignment horizontal="right" vertical="top" indent="1"/>
    </xf>
    <xf numFmtId="172" fontId="28" fillId="5" borderId="20" xfId="0" applyNumberFormat="1" applyFont="1" applyFill="1" applyBorder="1" applyAlignment="1">
      <alignment horizontal="right" indent="1"/>
    </xf>
    <xf numFmtId="0" fontId="28" fillId="5" borderId="20" xfId="0" applyFont="1" applyFill="1" applyBorder="1" applyAlignment="1">
      <alignment horizontal="right" vertical="top" wrapText="1" indent="1"/>
    </xf>
    <xf numFmtId="0" fontId="28" fillId="5" borderId="20" xfId="0" applyFont="1" applyFill="1" applyBorder="1" applyAlignment="1">
      <alignment horizontal="right" indent="1"/>
    </xf>
    <xf numFmtId="14" fontId="22" fillId="5" borderId="22" xfId="0" applyNumberFormat="1" applyFont="1" applyFill="1" applyBorder="1" applyAlignment="1">
      <alignment horizontal="right" vertical="top" indent="1"/>
    </xf>
    <xf numFmtId="0" fontId="28" fillId="5" borderId="22" xfId="0" applyFont="1" applyFill="1" applyBorder="1" applyAlignment="1">
      <alignment horizontal="right" indent="1"/>
    </xf>
    <xf numFmtId="49" fontId="24" fillId="5" borderId="22" xfId="0" applyNumberFormat="1" applyFont="1" applyFill="1" applyBorder="1" applyAlignment="1">
      <alignment horizontal="right" indent="1"/>
    </xf>
    <xf numFmtId="16" fontId="22" fillId="5" borderId="21" xfId="0" applyNumberFormat="1" applyFont="1" applyFill="1" applyBorder="1" applyAlignment="1">
      <alignment horizontal="right" vertical="top" indent="1"/>
    </xf>
    <xf numFmtId="0" fontId="28" fillId="5" borderId="44" xfId="0" applyFont="1" applyFill="1" applyBorder="1" applyAlignment="1">
      <alignment horizontal="right" indent="1"/>
    </xf>
    <xf numFmtId="0" fontId="27" fillId="5" borderId="22" xfId="0" applyFont="1" applyFill="1" applyBorder="1" applyAlignment="1">
      <alignment horizontal="right" vertical="top" indent="1"/>
    </xf>
    <xf numFmtId="0" fontId="22" fillId="5" borderId="42" xfId="0" applyFont="1" applyFill="1" applyBorder="1" applyAlignment="1">
      <alignment horizontal="right" vertical="top" indent="1"/>
    </xf>
    <xf numFmtId="0" fontId="23" fillId="5" borderId="0" xfId="0" applyNumberFormat="1" applyFont="1" applyFill="1" applyAlignment="1">
      <alignment horizontal="right" indent="1"/>
    </xf>
    <xf numFmtId="165" fontId="60" fillId="5" borderId="44" xfId="0" applyNumberFormat="1" applyFont="1" applyFill="1" applyBorder="1" applyAlignment="1">
      <alignment vertical="top"/>
    </xf>
    <xf numFmtId="164" fontId="37" fillId="0" borderId="2" xfId="0" applyNumberFormat="1" applyFont="1" applyBorder="1" applyAlignment="1">
      <alignment wrapText="1"/>
    </xf>
    <xf numFmtId="0" fontId="40" fillId="0" borderId="44" xfId="1" applyFont="1" applyAlignment="1">
      <alignment horizontal="right" vertical="top"/>
    </xf>
    <xf numFmtId="0" fontId="63" fillId="0" borderId="44" xfId="1" applyFont="1" applyAlignment="1">
      <alignment horizontal="right"/>
    </xf>
    <xf numFmtId="0" fontId="37" fillId="0" borderId="0" xfId="0" applyFont="1" applyAlignment="1" applyProtection="1">
      <alignment vertical="top"/>
    </xf>
    <xf numFmtId="17" fontId="37" fillId="0" borderId="0" xfId="0" applyNumberFormat="1" applyFont="1" applyAlignment="1" applyProtection="1">
      <alignment vertical="top"/>
    </xf>
    <xf numFmtId="0" fontId="40" fillId="0" borderId="44" xfId="1" applyFont="1" applyAlignment="1">
      <alignment horizontal="right"/>
    </xf>
    <xf numFmtId="49" fontId="27" fillId="5" borderId="44" xfId="0" applyNumberFormat="1" applyFont="1" applyFill="1" applyBorder="1" applyAlignment="1">
      <alignment horizontal="right" vertical="top"/>
    </xf>
    <xf numFmtId="0" fontId="70" fillId="5" borderId="44" xfId="0" applyFont="1" applyFill="1" applyBorder="1" applyAlignment="1">
      <alignment horizontal="left" vertical="top" wrapText="1"/>
    </xf>
    <xf numFmtId="0" fontId="74" fillId="5" borderId="44" xfId="0" applyFont="1" applyFill="1" applyBorder="1" applyAlignment="1">
      <alignment horizontal="left" vertical="top" wrapText="1"/>
    </xf>
    <xf numFmtId="2" fontId="22" fillId="5" borderId="44" xfId="0" applyNumberFormat="1" applyFont="1" applyFill="1" applyBorder="1" applyAlignment="1">
      <alignment horizontal="right" vertical="top"/>
    </xf>
    <xf numFmtId="0" fontId="49" fillId="5" borderId="46" xfId="0" applyNumberFormat="1" applyFont="1" applyFill="1" applyBorder="1"/>
    <xf numFmtId="171" fontId="78" fillId="5" borderId="0" xfId="0" applyNumberFormat="1" applyFont="1" applyFill="1" applyAlignment="1">
      <alignment horizontal="center" vertical="top"/>
    </xf>
    <xf numFmtId="0" fontId="79" fillId="0" borderId="0" xfId="0" applyNumberFormat="1" applyFont="1"/>
    <xf numFmtId="0" fontId="80" fillId="5" borderId="0" xfId="0" applyNumberFormat="1" applyFont="1" applyFill="1"/>
    <xf numFmtId="0" fontId="22" fillId="5" borderId="39" xfId="0" applyFont="1" applyFill="1" applyBorder="1" applyAlignment="1">
      <alignment horizontal="right" vertical="top"/>
    </xf>
    <xf numFmtId="0" fontId="22" fillId="5" borderId="39" xfId="0" applyFont="1" applyFill="1" applyBorder="1" applyAlignment="1">
      <alignment horizontal="center" vertical="top" wrapText="1"/>
    </xf>
    <xf numFmtId="0" fontId="47" fillId="5" borderId="39" xfId="0" applyFont="1" applyFill="1" applyBorder="1" applyAlignment="1">
      <alignment horizontal="right" vertical="top"/>
    </xf>
    <xf numFmtId="0" fontId="80" fillId="5" borderId="44" xfId="0" applyNumberFormat="1" applyFont="1" applyFill="1" applyBorder="1"/>
    <xf numFmtId="0" fontId="47" fillId="5" borderId="44" xfId="0" applyFont="1" applyFill="1" applyBorder="1" applyAlignment="1">
      <alignment horizontal="right" vertical="top"/>
    </xf>
    <xf numFmtId="49" fontId="2" fillId="3" borderId="44" xfId="0" applyNumberFormat="1" applyFont="1" applyFill="1" applyBorder="1" applyAlignment="1">
      <alignment wrapText="1"/>
    </xf>
    <xf numFmtId="166" fontId="7" fillId="2" borderId="44" xfId="0" applyNumberFormat="1" applyFont="1" applyFill="1" applyBorder="1" applyAlignment="1">
      <alignment wrapText="1"/>
    </xf>
    <xf numFmtId="0" fontId="40" fillId="0" borderId="44" xfId="5" applyFont="1" applyAlignment="1">
      <alignment vertical="top"/>
    </xf>
    <xf numFmtId="0" fontId="82" fillId="0" borderId="44" xfId="5" applyFont="1" applyAlignment="1">
      <alignment vertical="top"/>
    </xf>
    <xf numFmtId="0" fontId="83" fillId="0" borderId="44" xfId="5" applyFont="1" applyAlignment="1">
      <alignment vertical="top"/>
    </xf>
    <xf numFmtId="0" fontId="37" fillId="0" borderId="44" xfId="5" applyFont="1" applyAlignment="1">
      <alignment vertical="top"/>
    </xf>
    <xf numFmtId="0" fontId="23" fillId="0" borderId="44" xfId="5" applyFont="1" applyAlignment="1">
      <alignment vertical="top"/>
    </xf>
    <xf numFmtId="0" fontId="20" fillId="0" borderId="44" xfId="5" applyFont="1" applyAlignment="1">
      <alignment vertical="top"/>
    </xf>
    <xf numFmtId="0" fontId="85" fillId="0" borderId="44" xfId="5" applyFont="1" applyAlignment="1">
      <alignment horizontal="justify" vertical="top" wrapText="1"/>
    </xf>
    <xf numFmtId="0" fontId="2" fillId="0" borderId="44" xfId="5" applyFont="1" applyAlignment="1">
      <alignment horizontal="justify" vertical="top" wrapText="1"/>
    </xf>
    <xf numFmtId="0" fontId="20" fillId="0" borderId="44" xfId="5" applyFont="1" applyAlignment="1">
      <alignment vertical="top" wrapText="1"/>
    </xf>
    <xf numFmtId="0" fontId="20" fillId="0" borderId="44" xfId="5" applyFont="1" applyAlignment="1">
      <alignment horizontal="justify" vertical="top" wrapText="1"/>
    </xf>
    <xf numFmtId="0" fontId="20" fillId="0" borderId="44" xfId="5" quotePrefix="1" applyFont="1" applyAlignment="1">
      <alignment vertical="top"/>
    </xf>
    <xf numFmtId="0" fontId="12" fillId="0" borderId="44" xfId="5" applyFont="1" applyAlignment="1">
      <alignment vertical="top"/>
    </xf>
    <xf numFmtId="4" fontId="65" fillId="5" borderId="20" xfId="0" applyNumberFormat="1" applyFont="1" applyFill="1" applyBorder="1" applyAlignment="1">
      <alignment horizontal="right" vertical="top"/>
    </xf>
    <xf numFmtId="0" fontId="65" fillId="5" borderId="44" xfId="0" applyFont="1" applyFill="1" applyBorder="1" applyAlignment="1">
      <alignment horizontal="right" vertical="top"/>
    </xf>
    <xf numFmtId="0" fontId="49" fillId="5" borderId="0" xfId="0" applyNumberFormat="1" applyFont="1" applyFill="1" applyAlignment="1">
      <alignment wrapText="1"/>
    </xf>
    <xf numFmtId="0" fontId="24" fillId="5" borderId="44" xfId="0" applyFont="1" applyFill="1" applyBorder="1" applyAlignment="1">
      <alignment horizontal="right" vertical="top"/>
    </xf>
    <xf numFmtId="0" fontId="55" fillId="5" borderId="44" xfId="0" applyFont="1" applyFill="1" applyBorder="1" applyAlignment="1">
      <alignment horizontal="justify" vertical="top" wrapText="1"/>
    </xf>
    <xf numFmtId="0" fontId="25" fillId="5" borderId="44" xfId="0" applyFont="1" applyFill="1" applyBorder="1" applyAlignment="1">
      <alignment horizontal="center" vertical="top" wrapText="1"/>
    </xf>
    <xf numFmtId="4" fontId="25" fillId="5" borderId="44" xfId="0" applyNumberFormat="1" applyFont="1" applyFill="1" applyBorder="1" applyAlignment="1">
      <alignment horizontal="right" vertical="top"/>
    </xf>
    <xf numFmtId="165" fontId="25" fillId="5" borderId="44" xfId="0" applyNumberFormat="1" applyFont="1" applyFill="1" applyBorder="1" applyAlignment="1">
      <alignment horizontal="right" vertical="top"/>
    </xf>
    <xf numFmtId="49" fontId="47" fillId="5" borderId="44" xfId="0" applyNumberFormat="1" applyFont="1" applyFill="1" applyBorder="1" applyAlignment="1">
      <alignment horizontal="left" vertical="top" wrapText="1"/>
    </xf>
    <xf numFmtId="174" fontId="28" fillId="5" borderId="44" xfId="0" applyNumberFormat="1" applyFont="1" applyFill="1" applyBorder="1" applyAlignment="1">
      <alignment horizontal="right" vertical="top"/>
    </xf>
    <xf numFmtId="173" fontId="47" fillId="5" borderId="44" xfId="0" applyNumberFormat="1" applyFont="1" applyFill="1" applyBorder="1" applyAlignment="1">
      <alignment horizontal="right" vertical="top" wrapText="1"/>
    </xf>
    <xf numFmtId="14" fontId="47" fillId="5" borderId="44" xfId="0" applyNumberFormat="1" applyFont="1" applyFill="1" applyBorder="1" applyAlignment="1">
      <alignment horizontal="right" vertical="top"/>
    </xf>
    <xf numFmtId="0" fontId="24" fillId="5" borderId="44" xfId="0" applyFont="1" applyFill="1" applyBorder="1" applyAlignment="1">
      <alignment horizontal="left" vertical="top" wrapText="1"/>
    </xf>
    <xf numFmtId="49" fontId="39" fillId="5" borderId="44" xfId="0" applyNumberFormat="1" applyFont="1" applyFill="1" applyBorder="1" applyAlignment="1">
      <alignment horizontal="right"/>
    </xf>
    <xf numFmtId="0" fontId="39" fillId="5" borderId="44" xfId="0" applyFont="1" applyFill="1" applyBorder="1" applyAlignment="1">
      <alignment vertical="center" wrapText="1"/>
    </xf>
    <xf numFmtId="49" fontId="39" fillId="5" borderId="44" xfId="0" applyNumberFormat="1" applyFont="1" applyFill="1" applyBorder="1" applyAlignment="1">
      <alignment horizontal="left"/>
    </xf>
    <xf numFmtId="49" fontId="50" fillId="5" borderId="44" xfId="0" applyNumberFormat="1" applyFont="1" applyFill="1" applyBorder="1" applyAlignment="1">
      <alignment horizontal="left"/>
    </xf>
    <xf numFmtId="164" fontId="39" fillId="5" borderId="44" xfId="0" applyNumberFormat="1" applyFont="1" applyFill="1" applyBorder="1" applyAlignment="1">
      <alignment horizontal="right"/>
    </xf>
    <xf numFmtId="170" fontId="39" fillId="5" borderId="44" xfId="0" applyNumberFormat="1" applyFont="1" applyFill="1" applyBorder="1" applyAlignment="1">
      <alignment horizontal="left"/>
    </xf>
    <xf numFmtId="49" fontId="26" fillId="5" borderId="46" xfId="0" applyNumberFormat="1" applyFont="1" applyFill="1" applyBorder="1" applyAlignment="1">
      <alignment horizontal="right"/>
    </xf>
    <xf numFmtId="49" fontId="26" fillId="5" borderId="46" xfId="0" applyNumberFormat="1" applyFont="1" applyFill="1" applyBorder="1" applyAlignment="1">
      <alignment wrapText="1"/>
    </xf>
    <xf numFmtId="49" fontId="26" fillId="5" borderId="46" xfId="0" applyNumberFormat="1" applyFont="1" applyFill="1" applyBorder="1"/>
    <xf numFmtId="164" fontId="26" fillId="5" borderId="46" xfId="0" applyNumberFormat="1" applyFont="1" applyFill="1" applyBorder="1"/>
    <xf numFmtId="49" fontId="47" fillId="5" borderId="46" xfId="0" applyNumberFormat="1" applyFont="1" applyFill="1" applyBorder="1" applyAlignment="1">
      <alignment horizontal="right"/>
    </xf>
    <xf numFmtId="49" fontId="26" fillId="5" borderId="45" xfId="0" applyNumberFormat="1" applyFont="1" applyFill="1" applyBorder="1" applyAlignment="1">
      <alignment horizontal="right" vertical="top"/>
    </xf>
    <xf numFmtId="49" fontId="26" fillId="5" borderId="45" xfId="0" applyNumberFormat="1" applyFont="1" applyFill="1" applyBorder="1" applyAlignment="1">
      <alignment vertical="top" wrapText="1"/>
    </xf>
    <xf numFmtId="49" fontId="26" fillId="5" borderId="45" xfId="0" applyNumberFormat="1" applyFont="1" applyFill="1" applyBorder="1" applyAlignment="1">
      <alignment vertical="top"/>
    </xf>
    <xf numFmtId="164" fontId="26" fillId="5" borderId="45" xfId="0" applyNumberFormat="1" applyFont="1" applyFill="1" applyBorder="1" applyAlignment="1">
      <alignment vertical="top"/>
    </xf>
    <xf numFmtId="170" fontId="26" fillId="5" borderId="45" xfId="0" applyNumberFormat="1" applyFont="1" applyFill="1" applyBorder="1" applyAlignment="1">
      <alignment vertical="top"/>
    </xf>
    <xf numFmtId="0" fontId="36" fillId="5" borderId="44" xfId="2" applyFont="1" applyFill="1" applyAlignment="1">
      <alignment vertical="top" wrapText="1"/>
    </xf>
    <xf numFmtId="0" fontId="72" fillId="5" borderId="44" xfId="2" applyFont="1" applyFill="1" applyAlignment="1">
      <alignment vertical="top" wrapText="1"/>
    </xf>
    <xf numFmtId="49" fontId="24" fillId="5" borderId="40" xfId="0" applyNumberFormat="1" applyFont="1" applyFill="1" applyBorder="1" applyAlignment="1">
      <alignment horizontal="center" vertical="center"/>
    </xf>
    <xf numFmtId="49" fontId="24" fillId="5" borderId="21" xfId="0" applyNumberFormat="1" applyFont="1" applyFill="1" applyBorder="1" applyAlignment="1">
      <alignment horizontal="right" vertical="center"/>
    </xf>
    <xf numFmtId="49" fontId="24" fillId="5" borderId="21" xfId="0" applyNumberFormat="1" applyFont="1" applyFill="1" applyBorder="1" applyAlignment="1">
      <alignment vertical="center" wrapText="1"/>
    </xf>
    <xf numFmtId="4" fontId="24" fillId="5" borderId="21" xfId="0" applyNumberFormat="1" applyFont="1" applyFill="1" applyBorder="1" applyAlignment="1">
      <alignment vertical="center"/>
    </xf>
    <xf numFmtId="165" fontId="24" fillId="5" borderId="21" xfId="0" applyNumberFormat="1" applyFont="1" applyFill="1" applyBorder="1" applyAlignment="1">
      <alignment vertical="center"/>
    </xf>
    <xf numFmtId="0" fontId="28" fillId="5" borderId="44" xfId="0" applyFont="1" applyFill="1" applyBorder="1" applyAlignment="1">
      <alignment horizontal="right" vertical="top" wrapText="1" indent="1"/>
    </xf>
    <xf numFmtId="0" fontId="43" fillId="5" borderId="20" xfId="0" applyFont="1" applyFill="1" applyBorder="1" applyAlignment="1">
      <alignment horizontal="left" vertical="top" wrapText="1"/>
    </xf>
    <xf numFmtId="0" fontId="24" fillId="5" borderId="40" xfId="0" applyNumberFormat="1" applyFont="1" applyFill="1" applyBorder="1" applyAlignment="1">
      <alignment horizontal="right"/>
    </xf>
    <xf numFmtId="49" fontId="24" fillId="5" borderId="40" xfId="0" applyNumberFormat="1" applyFont="1" applyFill="1" applyBorder="1" applyAlignment="1">
      <alignment wrapText="1"/>
    </xf>
    <xf numFmtId="4" fontId="24" fillId="5" borderId="40" xfId="0" applyNumberFormat="1" applyFont="1" applyFill="1" applyBorder="1"/>
    <xf numFmtId="165" fontId="24" fillId="5" borderId="40" xfId="0" applyNumberFormat="1" applyFont="1" applyFill="1" applyBorder="1"/>
    <xf numFmtId="49" fontId="43" fillId="5" borderId="20" xfId="0" applyNumberFormat="1" applyFont="1" applyFill="1" applyBorder="1" applyAlignment="1">
      <alignment horizontal="left" vertical="top" wrapText="1"/>
    </xf>
    <xf numFmtId="49" fontId="6" fillId="0" borderId="1" xfId="0" applyNumberFormat="1" applyFont="1" applyBorder="1" applyAlignment="1">
      <alignment wrapText="1"/>
    </xf>
    <xf numFmtId="49" fontId="39" fillId="5" borderId="19" xfId="0" applyNumberFormat="1" applyFont="1" applyFill="1" applyBorder="1" applyAlignment="1">
      <alignment horizontal="center" vertical="center"/>
    </xf>
    <xf numFmtId="49" fontId="39" fillId="5" borderId="19" xfId="0" applyNumberFormat="1" applyFont="1" applyFill="1" applyBorder="1" applyAlignment="1">
      <alignment vertical="center"/>
    </xf>
    <xf numFmtId="164" fontId="39" fillId="5" borderId="19" xfId="0" applyNumberFormat="1" applyFont="1" applyFill="1" applyBorder="1" applyAlignment="1">
      <alignment vertical="center"/>
    </xf>
    <xf numFmtId="170" fontId="39" fillId="5" borderId="19" xfId="0" applyNumberFormat="1" applyFont="1" applyFill="1" applyBorder="1" applyAlignment="1">
      <alignment vertical="center"/>
    </xf>
    <xf numFmtId="4" fontId="67" fillId="5" borderId="35" xfId="0" applyNumberFormat="1" applyFont="1" applyFill="1" applyBorder="1" applyAlignment="1">
      <alignment horizontal="right" vertical="center"/>
    </xf>
    <xf numFmtId="49" fontId="27" fillId="5" borderId="35" xfId="0" applyNumberFormat="1" applyFont="1" applyFill="1" applyBorder="1" applyAlignment="1">
      <alignment horizontal="left" vertical="center" wrapText="1"/>
    </xf>
    <xf numFmtId="4" fontId="28" fillId="5" borderId="35" xfId="0" applyNumberFormat="1" applyFont="1" applyFill="1" applyBorder="1"/>
    <xf numFmtId="49" fontId="28" fillId="5" borderId="20" xfId="0" applyNumberFormat="1" applyFont="1" applyFill="1" applyBorder="1" applyAlignment="1">
      <alignment wrapText="1"/>
    </xf>
    <xf numFmtId="165" fontId="28" fillId="5" borderId="35" xfId="0" applyNumberFormat="1" applyFont="1" applyFill="1" applyBorder="1" applyAlignment="1">
      <alignment horizontal="right" vertical="center"/>
    </xf>
    <xf numFmtId="4" fontId="67" fillId="5" borderId="35" xfId="0" applyNumberFormat="1" applyFont="1" applyFill="1" applyBorder="1" applyAlignment="1">
      <alignment horizontal="right" vertical="top"/>
    </xf>
    <xf numFmtId="49" fontId="47" fillId="5" borderId="20" xfId="0" applyNumberFormat="1" applyFont="1" applyFill="1" applyBorder="1" applyAlignment="1">
      <alignment horizontal="left" vertical="top" wrapText="1"/>
    </xf>
    <xf numFmtId="49" fontId="22" fillId="5" borderId="35" xfId="0" applyNumberFormat="1" applyFont="1" applyFill="1" applyBorder="1" applyAlignment="1">
      <alignment horizontal="left" vertical="top" wrapText="1"/>
    </xf>
    <xf numFmtId="49" fontId="47" fillId="5" borderId="35" xfId="0" applyNumberFormat="1" applyFont="1" applyFill="1" applyBorder="1" applyAlignment="1">
      <alignment horizontal="center" vertical="top" wrapText="1"/>
    </xf>
    <xf numFmtId="4" fontId="47" fillId="5" borderId="35" xfId="0" applyNumberFormat="1" applyFont="1" applyFill="1" applyBorder="1" applyAlignment="1">
      <alignment vertical="top"/>
    </xf>
    <xf numFmtId="165" fontId="47" fillId="5" borderId="35" xfId="0" applyNumberFormat="1" applyFont="1" applyFill="1" applyBorder="1" applyAlignment="1">
      <alignment horizontal="right" vertical="top"/>
    </xf>
    <xf numFmtId="0" fontId="73" fillId="5" borderId="44" xfId="0" applyFont="1" applyFill="1" applyBorder="1" applyAlignment="1">
      <alignment vertical="top" wrapText="1"/>
    </xf>
    <xf numFmtId="0" fontId="73" fillId="5" borderId="44" xfId="0" quotePrefix="1" applyFont="1" applyFill="1" applyBorder="1" applyAlignment="1">
      <alignment vertical="top" wrapText="1"/>
    </xf>
    <xf numFmtId="49" fontId="44" fillId="5" borderId="35" xfId="0" applyNumberFormat="1" applyFont="1" applyFill="1" applyBorder="1" applyAlignment="1">
      <alignment horizontal="left" vertical="top" wrapText="1"/>
    </xf>
    <xf numFmtId="49" fontId="43" fillId="5" borderId="35" xfId="0" applyNumberFormat="1" applyFont="1" applyFill="1" applyBorder="1" applyAlignment="1">
      <alignment horizontal="center" vertical="top" wrapText="1"/>
    </xf>
    <xf numFmtId="49" fontId="44" fillId="5" borderId="35" xfId="0" applyNumberFormat="1" applyFont="1" applyFill="1" applyBorder="1" applyAlignment="1">
      <alignment horizontal="left" vertical="center" wrapText="1"/>
    </xf>
    <xf numFmtId="49" fontId="43" fillId="5" borderId="35" xfId="0" applyNumberFormat="1" applyFont="1" applyFill="1" applyBorder="1" applyAlignment="1">
      <alignment horizontal="center" vertical="center" wrapText="1"/>
    </xf>
    <xf numFmtId="49" fontId="44" fillId="5" borderId="35" xfId="0" applyNumberFormat="1" applyFont="1" applyFill="1" applyBorder="1" applyAlignment="1">
      <alignment horizontal="left"/>
    </xf>
    <xf numFmtId="4" fontId="67" fillId="5" borderId="35" xfId="0" applyNumberFormat="1" applyFont="1" applyFill="1" applyBorder="1" applyAlignment="1">
      <alignment horizontal="right"/>
    </xf>
    <xf numFmtId="4" fontId="27" fillId="5" borderId="35" xfId="0" applyNumberFormat="1" applyFont="1" applyFill="1" applyBorder="1" applyAlignment="1">
      <alignment horizontal="right"/>
    </xf>
    <xf numFmtId="49" fontId="43" fillId="5" borderId="44" xfId="0" applyNumberFormat="1" applyFont="1" applyFill="1" applyBorder="1" applyAlignment="1">
      <alignment horizontal="left" vertical="top" wrapText="1"/>
    </xf>
    <xf numFmtId="49" fontId="44" fillId="5" borderId="35" xfId="0" applyNumberFormat="1" applyFont="1" applyFill="1" applyBorder="1" applyAlignment="1">
      <alignment horizontal="left" vertical="top"/>
    </xf>
    <xf numFmtId="4" fontId="28" fillId="5" borderId="35" xfId="0" applyNumberFormat="1" applyFont="1" applyFill="1" applyBorder="1" applyAlignment="1">
      <alignment vertical="center"/>
    </xf>
    <xf numFmtId="0" fontId="68" fillId="5" borderId="44" xfId="0" applyFont="1" applyFill="1" applyBorder="1" applyAlignment="1">
      <alignment horizontal="left" vertical="top" wrapText="1"/>
    </xf>
    <xf numFmtId="49" fontId="27" fillId="5" borderId="46" xfId="0" applyNumberFormat="1" applyFont="1" applyFill="1" applyBorder="1" applyAlignment="1">
      <alignment horizontal="left" vertical="top" wrapText="1"/>
    </xf>
    <xf numFmtId="49" fontId="28" fillId="5" borderId="46" xfId="0" applyNumberFormat="1" applyFont="1" applyFill="1" applyBorder="1" applyAlignment="1">
      <alignment horizontal="center" vertical="top" wrapText="1"/>
    </xf>
    <xf numFmtId="4" fontId="28" fillId="5" borderId="46" xfId="0" applyNumberFormat="1" applyFont="1" applyFill="1" applyBorder="1" applyAlignment="1">
      <alignment vertical="top"/>
    </xf>
    <xf numFmtId="165" fontId="28" fillId="5" borderId="46" xfId="0" applyNumberFormat="1" applyFont="1" applyFill="1" applyBorder="1" applyAlignment="1">
      <alignment horizontal="right" vertical="top"/>
    </xf>
    <xf numFmtId="4" fontId="67" fillId="5" borderId="46" xfId="0" applyNumberFormat="1" applyFont="1" applyFill="1" applyBorder="1" applyAlignment="1">
      <alignment horizontal="right" vertical="center"/>
    </xf>
    <xf numFmtId="4" fontId="67" fillId="5" borderId="46" xfId="0" applyNumberFormat="1" applyFont="1" applyFill="1" applyBorder="1" applyAlignment="1">
      <alignment horizontal="right" vertical="top"/>
    </xf>
    <xf numFmtId="4" fontId="67" fillId="5" borderId="44" xfId="0" applyNumberFormat="1" applyFont="1" applyFill="1" applyBorder="1" applyAlignment="1">
      <alignment horizontal="right" vertical="top"/>
    </xf>
    <xf numFmtId="49" fontId="28" fillId="5" borderId="35" xfId="0" applyNumberFormat="1" applyFont="1" applyFill="1" applyBorder="1" applyAlignment="1">
      <alignment horizontal="left" vertical="top" wrapText="1"/>
    </xf>
    <xf numFmtId="49" fontId="28" fillId="5" borderId="35" xfId="0" applyNumberFormat="1" applyFont="1" applyFill="1" applyBorder="1" applyAlignment="1">
      <alignment horizontal="left" vertical="center" wrapText="1"/>
    </xf>
    <xf numFmtId="49" fontId="43" fillId="5" borderId="35" xfId="0" applyNumberFormat="1" applyFont="1" applyFill="1" applyBorder="1" applyAlignment="1">
      <alignment horizontal="left" vertical="center" wrapText="1"/>
    </xf>
    <xf numFmtId="0" fontId="20" fillId="0" borderId="44" xfId="5" quotePrefix="1" applyFont="1" applyAlignment="1">
      <alignment horizontal="left" vertical="top" wrapText="1"/>
    </xf>
    <xf numFmtId="0" fontId="2" fillId="0" borderId="44" xfId="5" applyFont="1" applyAlignment="1">
      <alignment horizontal="left" vertical="top" wrapText="1"/>
    </xf>
    <xf numFmtId="0" fontId="3" fillId="0" borderId="44" xfId="5" applyFont="1" applyAlignment="1">
      <alignment vertical="top" wrapText="1"/>
    </xf>
    <xf numFmtId="0" fontId="84" fillId="0" borderId="44" xfId="5" applyFont="1" applyAlignment="1">
      <alignment horizontal="left" vertical="top" wrapText="1"/>
    </xf>
    <xf numFmtId="0" fontId="85" fillId="0" borderId="44" xfId="5" applyFont="1" applyAlignment="1">
      <alignment horizontal="left" vertical="top" wrapText="1"/>
    </xf>
    <xf numFmtId="0" fontId="20" fillId="0" borderId="44" xfId="5" applyFont="1" applyAlignment="1">
      <alignment horizontal="left" vertical="top" wrapText="1"/>
    </xf>
    <xf numFmtId="0" fontId="21" fillId="0" borderId="1" xfId="0" applyFont="1" applyBorder="1" applyAlignment="1">
      <alignment vertical="top" wrapText="1"/>
    </xf>
    <xf numFmtId="0" fontId="0" fillId="0" borderId="0" xfId="0" applyAlignment="1">
      <alignment vertical="top" wrapText="1"/>
    </xf>
    <xf numFmtId="0" fontId="10" fillId="0" borderId="5" xfId="0" applyFont="1" applyBorder="1" applyAlignment="1">
      <alignment vertical="center" wrapText="1"/>
    </xf>
    <xf numFmtId="0" fontId="14" fillId="3" borderId="5" xfId="0" applyFont="1" applyFill="1" applyBorder="1" applyAlignment="1">
      <alignment vertical="center" wrapText="1"/>
    </xf>
    <xf numFmtId="49" fontId="15" fillId="4" borderId="7" xfId="0" applyNumberFormat="1" applyFont="1" applyFill="1" applyBorder="1" applyAlignment="1">
      <alignment vertical="center" wrapText="1"/>
    </xf>
    <xf numFmtId="0" fontId="16" fillId="4" borderId="8" xfId="0" applyFont="1" applyFill="1" applyBorder="1" applyAlignment="1">
      <alignment vertical="center"/>
    </xf>
    <xf numFmtId="49" fontId="17" fillId="4" borderId="7" xfId="0" applyNumberFormat="1" applyFont="1" applyFill="1" applyBorder="1" applyAlignment="1">
      <alignment vertical="center" wrapText="1"/>
    </xf>
    <xf numFmtId="0" fontId="15" fillId="4" borderId="8" xfId="0" applyFont="1" applyFill="1" applyBorder="1" applyAlignment="1">
      <alignment horizontal="left" vertical="center"/>
    </xf>
    <xf numFmtId="49" fontId="6" fillId="4" borderId="7" xfId="0" applyNumberFormat="1" applyFont="1" applyFill="1" applyBorder="1" applyAlignment="1">
      <alignment vertical="center" wrapText="1"/>
    </xf>
    <xf numFmtId="0" fontId="12" fillId="3" borderId="8" xfId="0" applyFont="1" applyFill="1" applyBorder="1"/>
    <xf numFmtId="49" fontId="17" fillId="0" borderId="13" xfId="0" applyNumberFormat="1" applyFont="1" applyBorder="1" applyAlignment="1">
      <alignment vertical="center" wrapText="1"/>
    </xf>
    <xf numFmtId="49" fontId="12" fillId="3" borderId="13" xfId="0" applyNumberFormat="1" applyFont="1" applyFill="1" applyBorder="1"/>
    <xf numFmtId="49" fontId="6" fillId="0" borderId="13" xfId="0" applyNumberFormat="1" applyFont="1" applyBorder="1" applyAlignment="1">
      <alignment vertical="center" wrapText="1"/>
    </xf>
    <xf numFmtId="49" fontId="12" fillId="3" borderId="13" xfId="0" applyNumberFormat="1" applyFont="1" applyFill="1" applyBorder="1" applyAlignment="1">
      <alignment vertical="center"/>
    </xf>
    <xf numFmtId="0" fontId="12" fillId="3" borderId="13" xfId="0" applyFont="1" applyFill="1" applyBorder="1"/>
    <xf numFmtId="49" fontId="2" fillId="3" borderId="44" xfId="0" applyNumberFormat="1" applyFont="1" applyFill="1" applyBorder="1" applyAlignment="1">
      <alignment wrapText="1"/>
    </xf>
    <xf numFmtId="49" fontId="5" fillId="4" borderId="8" xfId="0" applyNumberFormat="1" applyFont="1" applyFill="1" applyBorder="1" applyAlignment="1">
      <alignment vertical="center"/>
    </xf>
    <xf numFmtId="0" fontId="0" fillId="3" borderId="8" xfId="0" applyFill="1" applyBorder="1"/>
    <xf numFmtId="49" fontId="12" fillId="3" borderId="1" xfId="0" applyNumberFormat="1" applyFont="1" applyFill="1" applyBorder="1" applyAlignment="1">
      <alignment horizontal="left" vertical="top" wrapText="1"/>
    </xf>
    <xf numFmtId="0" fontId="0" fillId="3" borderId="1" xfId="0" applyFill="1" applyBorder="1" applyAlignment="1">
      <alignment horizontal="left" vertical="top"/>
    </xf>
    <xf numFmtId="0" fontId="0" fillId="3" borderId="2" xfId="0" applyFill="1" applyBorder="1" applyAlignment="1">
      <alignment horizontal="left" vertical="top"/>
    </xf>
    <xf numFmtId="49" fontId="6" fillId="0" borderId="1" xfId="0" applyNumberFormat="1" applyFont="1" applyBorder="1" applyAlignment="1">
      <alignment vertical="top" wrapText="1"/>
    </xf>
    <xf numFmtId="0" fontId="0" fillId="3" borderId="2" xfId="0" applyFill="1" applyBorder="1"/>
    <xf numFmtId="0" fontId="6" fillId="0" borderId="1" xfId="0" applyFont="1" applyBorder="1" applyAlignment="1">
      <alignment wrapText="1"/>
    </xf>
    <xf numFmtId="0" fontId="3" fillId="3" borderId="2" xfId="0" applyFont="1" applyFill="1" applyBorder="1" applyAlignment="1">
      <alignment horizontal="left"/>
    </xf>
    <xf numFmtId="0" fontId="2" fillId="0" borderId="5" xfId="0" applyFont="1" applyBorder="1" applyAlignment="1">
      <alignment vertical="center" wrapText="1"/>
    </xf>
    <xf numFmtId="4" fontId="4" fillId="3" borderId="5" xfId="0" applyNumberFormat="1" applyFont="1" applyFill="1" applyBorder="1" applyAlignment="1">
      <alignment vertical="center" wrapText="1"/>
    </xf>
    <xf numFmtId="49" fontId="51" fillId="5" borderId="36" xfId="0" applyNumberFormat="1" applyFont="1" applyFill="1" applyBorder="1" applyAlignment="1">
      <alignment horizontal="right" indent="1"/>
    </xf>
    <xf numFmtId="49" fontId="47" fillId="5" borderId="20" xfId="0" applyNumberFormat="1" applyFont="1" applyFill="1" applyBorder="1" applyAlignment="1">
      <alignment vertical="top" wrapText="1"/>
    </xf>
    <xf numFmtId="0" fontId="23" fillId="5" borderId="20" xfId="0" applyFont="1" applyFill="1" applyBorder="1" applyAlignment="1">
      <alignment vertical="top"/>
    </xf>
    <xf numFmtId="49" fontId="28" fillId="5" borderId="20" xfId="0" applyNumberFormat="1" applyFont="1" applyFill="1" applyBorder="1" applyAlignment="1">
      <alignment horizontal="left" vertical="top" wrapText="1"/>
    </xf>
    <xf numFmtId="49" fontId="28" fillId="5" borderId="44" xfId="0" applyNumberFormat="1" applyFont="1" applyFill="1" applyBorder="1" applyAlignment="1">
      <alignment horizontal="left" vertical="top" wrapText="1"/>
    </xf>
    <xf numFmtId="0" fontId="28" fillId="5" borderId="20" xfId="0" applyFont="1" applyFill="1" applyBorder="1" applyAlignment="1">
      <alignment horizontal="left" vertical="top" wrapText="1"/>
    </xf>
    <xf numFmtId="0" fontId="28" fillId="5" borderId="44" xfId="0" applyFont="1" applyFill="1" applyBorder="1" applyAlignment="1">
      <alignment horizontal="left" vertical="top" wrapText="1"/>
    </xf>
    <xf numFmtId="49" fontId="28" fillId="5" borderId="1" xfId="0" applyNumberFormat="1" applyFont="1" applyFill="1" applyBorder="1" applyAlignment="1">
      <alignment horizontal="left" vertical="top" wrapText="1"/>
    </xf>
    <xf numFmtId="0" fontId="45" fillId="5" borderId="1" xfId="0" applyFont="1" applyFill="1" applyBorder="1"/>
    <xf numFmtId="0" fontId="45" fillId="5" borderId="2" xfId="0" applyFont="1" applyFill="1" applyBorder="1"/>
    <xf numFmtId="0" fontId="45" fillId="5" borderId="20" xfId="0" applyFont="1" applyFill="1" applyBorder="1"/>
    <xf numFmtId="0" fontId="49" fillId="5" borderId="20" xfId="0" applyFont="1" applyFill="1" applyBorder="1"/>
    <xf numFmtId="49" fontId="28" fillId="5" borderId="20" xfId="0" applyNumberFormat="1" applyFont="1" applyFill="1" applyBorder="1" applyAlignment="1">
      <alignment vertical="top" wrapText="1"/>
    </xf>
    <xf numFmtId="0" fontId="28" fillId="5" borderId="20" xfId="0" applyFont="1" applyFill="1" applyBorder="1" applyAlignment="1">
      <alignment vertical="top" wrapText="1"/>
    </xf>
  </cellXfs>
  <cellStyles count="6">
    <cellStyle name="Navadno" xfId="0" builtinId="0"/>
    <cellStyle name="Navadno 2" xfId="1"/>
    <cellStyle name="Navadno 20" xfId="3"/>
    <cellStyle name="Navadno 3" xfId="4"/>
    <cellStyle name="Navadno 4" xfId="5"/>
    <cellStyle name="Navadno_Volume 4 - BoQ - Tišina-gradb - cene-15-5 2 2" xfId="2"/>
  </cellStyles>
  <dxfs count="0"/>
  <tableStyles count="0"/>
  <colors>
    <indexedColors>
      <rgbColor rgb="FF000000"/>
      <rgbColor rgb="FFFFFFFF"/>
      <rgbColor rgb="FFFF0000"/>
      <rgbColor rgb="FF00FF00"/>
      <rgbColor rgb="FF0000FF"/>
      <rgbColor rgb="FFFFFF00"/>
      <rgbColor rgb="FFFF00FF"/>
      <rgbColor rgb="FF00FFFF"/>
      <rgbColor rgb="FF000000"/>
      <rgbColor rgb="FFD000B4"/>
      <rgbColor rgb="FFEBDDE7"/>
      <rgbColor rgb="FFFFFFFF"/>
      <rgbColor rgb="FFD8D8D8"/>
      <rgbColor rgb="FFFF0000"/>
      <rgbColor rgb="FFC000A5"/>
      <rgbColor rgb="FFAAAAAA"/>
      <rgbColor rgb="FF3D9999"/>
      <rgbColor rgb="FFA6E0DF"/>
      <rgbColor rgb="FFBFBFBF"/>
      <rgbColor rgb="FFA5A5A5"/>
      <rgbColor rgb="FF00C370"/>
      <rgbColor rgb="FFF79646"/>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projekt.si/DELOVNI/VODOVODI-Ljubljanica/sklop%201-1/PGD/popis/11890-1/vzorci/Popis_vzorec_vodohra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ELOVNI\BS%20Ro&#382;na_MOL\PZI\popis\12477_3_2_ZU_A_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okj\AppData\Local\Temp\7zOD4A4.tmp\12081_ZU_1-KV(reducirane%20koli&#269;in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APA_16_17/POPISI_2017/FINARS_2017/Finars%20_%20ZU/Finars%20Trbovlje/Popis/3-2_POPIS_ZUNANJA_UREDITE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rokj\AppData\Local\Temp\7zOD4A4.tmp\zamenjava%20kanala%20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trojniki\PLIN\JPE%20LJUBLJANA\plin_JPE_RV%2033_8089\00_04_05_09_PZI_8089\05_01_Strojne_instalacije_in_strojna_oprema\PZI_RV33_POP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ELOVNI\VODOVODI-Ljubljanica\sklop%201-1\PGD\popis\11890-1\11890-1_3-2%20PC_Ma&#269;kovec_popis_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I%20projektanski%20popis_LEKARNA%20MORAV&#268;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I%20projektantski%20popis_LEKARNA%20MORAV&#268;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NAČRTA"/>
      <sheetName val="UVOD V PREDRAČUN"/>
      <sheetName val="PC Mačkovec"/>
      <sheetName val="REKAPITULACIJA PROJEKTA"/>
      <sheetName val="HPR_SD_stara verzija"/>
    </sheetNames>
    <sheetDataSet>
      <sheetData sheetId="0" refreshError="1">
        <row r="36">
          <cell r="B36">
            <v>1</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NAČRTA"/>
      <sheetName val="UVOD V PREDRAČUN"/>
      <sheetName val="Zunanja ureditev"/>
      <sheetName val="Vodovod"/>
      <sheetName val="Kanalizacija-fekalna"/>
      <sheetName val="Kanalizacija-meteorna"/>
      <sheetName val="REKAPITULACIJA"/>
      <sheetName val="HPR_SD_stara verzija"/>
    </sheetNames>
    <sheetDataSet>
      <sheetData sheetId="0">
        <row r="36">
          <cell r="B36">
            <v>1</v>
          </cell>
        </row>
      </sheetData>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NAČRTA"/>
      <sheetName val="UVOD V PREDRAČUN"/>
      <sheetName val="Zunanja ureditev"/>
      <sheetName val="Vodovod"/>
      <sheetName val="Osnovna odvodnja"/>
      <sheetName val="Kanalizacija"/>
      <sheetName val="REKAPITULACIJA"/>
      <sheetName val="HPR_SD_stara verzija"/>
    </sheetNames>
    <sheetDataSet>
      <sheetData sheetId="0" refreshError="1">
        <row r="36">
          <cell r="B3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NAČRTA"/>
      <sheetName val="UVOD V PREDRAČUN"/>
      <sheetName val="Zunanja ureditev"/>
      <sheetName val="Meteorna kanalizacija"/>
      <sheetName val="Fekalna kanalizacija"/>
      <sheetName val="Vodovod"/>
      <sheetName val="HPR_SD_stara verzija"/>
      <sheetName val="Oporni zid"/>
      <sheetName val="REKAPITULACIJA"/>
    </sheetNames>
    <sheetDataSet>
      <sheetData sheetId="0">
        <row r="30">
          <cell r="B30" t="str">
            <v>Načrt zunanje ureditve</v>
          </cell>
        </row>
        <row r="32">
          <cell r="B32" t="str">
            <v>3/2</v>
          </cell>
        </row>
      </sheetData>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NAČRTA"/>
      <sheetName val="UVOD V PREDRAČUN"/>
      <sheetName val="Zamenjava kanal S"/>
      <sheetName val="REKAPITULACIJA"/>
      <sheetName val="HPR_SD_stara verzija"/>
    </sheetNames>
    <sheetDataSet>
      <sheetData sheetId="0">
        <row r="36">
          <cell r="B36">
            <v>1</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ARMATURA"/>
      <sheetName val="MATERIAL"/>
      <sheetName val="REKAPITULACIJA"/>
    </sheetNames>
    <sheetDataSet>
      <sheetData sheetId="0" refreshError="1">
        <row r="12">
          <cell r="B12">
            <v>240</v>
          </cell>
        </row>
        <row r="14">
          <cell r="B14">
            <v>1</v>
          </cell>
        </row>
      </sheetData>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NAČRTA"/>
      <sheetName val="UVOD V PREDRAČUN"/>
      <sheetName val="PC Mačkovec"/>
      <sheetName val="REKAPITULACIJA PROJEKTA"/>
      <sheetName val="HPR_SD_stara verzija"/>
    </sheetNames>
    <sheetDataSet>
      <sheetData sheetId="0" refreshError="1">
        <row r="36">
          <cell r="B36">
            <v>1</v>
          </cell>
        </row>
      </sheetData>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A. RAZSVETLJAVA"/>
      <sheetName val="B. ZASILNA RAZSVETLJAVA"/>
      <sheetName val="C. MOČ"/>
      <sheetName val="D. RAZDELILNIKI"/>
      <sheetName val="E. IKS"/>
      <sheetName val="F. VIDEODOMOFON"/>
      <sheetName val="G. VIDEO NADZOR"/>
      <sheetName val="H. TEHNIČNO VAROVANJE"/>
      <sheetName val="I. JAVLJANJE POŽARA"/>
      <sheetName val="J. UPS"/>
      <sheetName val="K. DOKUMENTACIJA"/>
    </sheetNames>
    <sheetDataSet>
      <sheetData sheetId="0">
        <row r="36">
          <cell r="C36">
            <v>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41">
          <cell r="F141">
            <v>0</v>
          </cell>
        </row>
      </sheetData>
      <sheetData sheetId="1"/>
      <sheetData sheetId="2"/>
    </sheetDataSet>
  </externalBook>
</externalLink>
</file>

<file path=xl/theme/theme1.xml><?xml version="1.0" encoding="utf-8"?>
<a:theme xmlns:a="http://schemas.openxmlformats.org/drawingml/2006/main" name="Officeova tema">
  <a:themeElements>
    <a:clrScheme name="Officeova tema">
      <a:dk1>
        <a:srgbClr val="000000"/>
      </a:dk1>
      <a:lt1>
        <a:srgbClr val="FFFFFF"/>
      </a:lt1>
      <a:dk2>
        <a:srgbClr val="A6A6A6"/>
      </a:dk2>
      <a:lt2>
        <a:srgbClr val="000000"/>
      </a:lt2>
      <a:accent1>
        <a:srgbClr val="EBFF80"/>
      </a:accent1>
      <a:accent2>
        <a:srgbClr val="4DC0C0"/>
      </a:accent2>
      <a:accent3>
        <a:srgbClr val="9BBB59"/>
      </a:accent3>
      <a:accent4>
        <a:srgbClr val="8064A2"/>
      </a:accent4>
      <a:accent5>
        <a:srgbClr val="4BACC6"/>
      </a:accent5>
      <a:accent6>
        <a:srgbClr val="F79646"/>
      </a:accent6>
      <a:hlink>
        <a:srgbClr val="0000FF"/>
      </a:hlink>
      <a:folHlink>
        <a:srgbClr val="FF00FF"/>
      </a:folHlink>
    </a:clrScheme>
    <a:fontScheme name="Officeova tema">
      <a:majorFont>
        <a:latin typeface="Arial Narrow"/>
        <a:ea typeface="Arial Narrow"/>
        <a:cs typeface="Arial Narrow"/>
      </a:majorFont>
      <a:minorFont>
        <a:latin typeface="Arial Narrow"/>
        <a:ea typeface="Arial Narrow"/>
        <a:cs typeface="Arial Narrow"/>
      </a:minorFont>
    </a:fontScheme>
    <a:fmtScheme name="Officeova tem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rgbClr val="4F81BD"/>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Arial Narrow"/>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rgbClr val="4F81BD"/>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Arial Narrow"/>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view="pageBreakPreview" zoomScaleSheetLayoutView="100" workbookViewId="0">
      <selection activeCell="A7" sqref="A7:I7"/>
    </sheetView>
  </sheetViews>
  <sheetFormatPr defaultColWidth="10.28515625" defaultRowHeight="16.5"/>
  <cols>
    <col min="1" max="1" width="14" style="554" customWidth="1"/>
    <col min="2" max="2" width="15.7109375" style="554" customWidth="1"/>
    <col min="3" max="3" width="10.140625" style="554" customWidth="1"/>
    <col min="4" max="4" width="10.28515625" style="554"/>
    <col min="5" max="5" width="7.7109375" style="554" customWidth="1"/>
    <col min="6" max="6" width="10.28515625" style="554"/>
    <col min="7" max="8" width="7.28515625" style="554" customWidth="1"/>
    <col min="9" max="9" width="15.85546875" style="554" customWidth="1"/>
    <col min="10" max="10" width="10.28515625" style="554"/>
    <col min="11" max="11" width="12.85546875" style="554" customWidth="1"/>
    <col min="12" max="16384" width="10.28515625" style="554"/>
  </cols>
  <sheetData>
    <row r="1" spans="1:9" s="545" customFormat="1" ht="18">
      <c r="A1" s="543" t="s">
        <v>486</v>
      </c>
      <c r="B1" s="544"/>
      <c r="C1" s="544"/>
      <c r="D1" s="544"/>
      <c r="E1" s="544"/>
      <c r="F1" s="544"/>
    </row>
    <row r="2" spans="1:9" s="547" customFormat="1">
      <c r="A2" s="546"/>
      <c r="B2" s="546"/>
      <c r="C2" s="546"/>
      <c r="D2" s="546"/>
      <c r="E2" s="546"/>
      <c r="F2" s="546"/>
    </row>
    <row r="3" spans="1:9" s="548" customFormat="1" ht="99" customHeight="1">
      <c r="A3" s="640" t="s">
        <v>487</v>
      </c>
      <c r="B3" s="641"/>
      <c r="C3" s="641"/>
      <c r="D3" s="641"/>
      <c r="E3" s="641"/>
      <c r="F3" s="641"/>
      <c r="G3" s="641"/>
      <c r="H3" s="641"/>
      <c r="I3" s="641"/>
    </row>
    <row r="4" spans="1:9" s="548" customFormat="1" ht="5.0999999999999996" customHeight="1">
      <c r="A4" s="549"/>
      <c r="B4" s="549"/>
      <c r="C4" s="549"/>
      <c r="D4" s="549"/>
      <c r="E4" s="549"/>
      <c r="F4" s="549"/>
    </row>
    <row r="5" spans="1:9" s="548" customFormat="1" ht="29.25" customHeight="1">
      <c r="A5" s="638" t="s">
        <v>488</v>
      </c>
      <c r="B5" s="638"/>
      <c r="C5" s="638"/>
      <c r="D5" s="638"/>
      <c r="E5" s="638"/>
      <c r="F5" s="638"/>
      <c r="G5" s="638"/>
      <c r="H5" s="638"/>
      <c r="I5" s="638"/>
    </row>
    <row r="6" spans="1:9" s="548" customFormat="1" ht="5.0999999999999996" customHeight="1">
      <c r="A6" s="550"/>
      <c r="B6" s="551"/>
      <c r="C6" s="551"/>
      <c r="D6" s="551"/>
      <c r="E6" s="551"/>
      <c r="F6" s="551"/>
    </row>
    <row r="7" spans="1:9" s="548" customFormat="1" ht="101.45" customHeight="1">
      <c r="A7" s="638" t="s">
        <v>489</v>
      </c>
      <c r="B7" s="638"/>
      <c r="C7" s="638"/>
      <c r="D7" s="638"/>
      <c r="E7" s="638"/>
      <c r="F7" s="638"/>
      <c r="G7" s="638"/>
      <c r="H7" s="638"/>
      <c r="I7" s="638"/>
    </row>
    <row r="8" spans="1:9" s="548" customFormat="1" ht="5.0999999999999996" customHeight="1">
      <c r="A8" s="550"/>
      <c r="B8" s="551"/>
      <c r="C8" s="551"/>
      <c r="D8" s="551"/>
      <c r="E8" s="551"/>
      <c r="F8" s="551"/>
    </row>
    <row r="9" spans="1:9" s="548" customFormat="1" ht="58.15" customHeight="1">
      <c r="A9" s="642" t="s">
        <v>490</v>
      </c>
      <c r="B9" s="642"/>
      <c r="C9" s="642"/>
      <c r="D9" s="642"/>
      <c r="E9" s="642"/>
      <c r="F9" s="642"/>
      <c r="G9" s="642"/>
      <c r="H9" s="642"/>
      <c r="I9" s="642"/>
    </row>
    <row r="10" spans="1:9" s="548" customFormat="1" ht="5.0999999999999996" customHeight="1">
      <c r="A10" s="552"/>
    </row>
    <row r="11" spans="1:9" s="548" customFormat="1" ht="30" customHeight="1">
      <c r="A11" s="642" t="s">
        <v>491</v>
      </c>
      <c r="B11" s="642"/>
      <c r="C11" s="642"/>
      <c r="D11" s="642"/>
      <c r="E11" s="642"/>
      <c r="F11" s="642"/>
      <c r="G11" s="642"/>
      <c r="H11" s="642"/>
      <c r="I11" s="642"/>
    </row>
    <row r="12" spans="1:9" s="548" customFormat="1" ht="5.0999999999999996" customHeight="1">
      <c r="A12" s="552"/>
    </row>
    <row r="13" spans="1:9" s="548" customFormat="1" ht="56.25" customHeight="1">
      <c r="A13" s="642" t="s">
        <v>492</v>
      </c>
      <c r="B13" s="642"/>
      <c r="C13" s="642"/>
      <c r="D13" s="642"/>
      <c r="E13" s="642"/>
      <c r="F13" s="642"/>
      <c r="G13" s="642"/>
      <c r="H13" s="642"/>
      <c r="I13" s="642"/>
    </row>
    <row r="14" spans="1:9" s="548" customFormat="1" ht="56.25" customHeight="1">
      <c r="A14" s="642" t="s">
        <v>493</v>
      </c>
      <c r="B14" s="642"/>
      <c r="C14" s="642"/>
      <c r="D14" s="642"/>
      <c r="E14" s="642"/>
      <c r="F14" s="642"/>
      <c r="G14" s="642"/>
      <c r="H14" s="642"/>
      <c r="I14" s="642"/>
    </row>
    <row r="15" spans="1:9" s="548" customFormat="1" ht="5.0999999999999996" customHeight="1">
      <c r="A15" s="552"/>
    </row>
    <row r="16" spans="1:9" s="548" customFormat="1" ht="28.5" customHeight="1">
      <c r="A16" s="638" t="s">
        <v>494</v>
      </c>
      <c r="B16" s="638"/>
      <c r="C16" s="638"/>
      <c r="D16" s="638"/>
      <c r="E16" s="638"/>
      <c r="F16" s="638"/>
      <c r="G16" s="638"/>
      <c r="H16" s="638"/>
      <c r="I16" s="638"/>
    </row>
    <row r="17" spans="1:9" s="548" customFormat="1" ht="5.0999999999999996" customHeight="1">
      <c r="A17" s="550"/>
      <c r="B17" s="550"/>
      <c r="C17" s="550"/>
      <c r="D17" s="550"/>
      <c r="E17" s="550"/>
      <c r="F17" s="550"/>
    </row>
    <row r="18" spans="1:9" s="548" customFormat="1" ht="72.599999999999994" customHeight="1">
      <c r="A18" s="638" t="s">
        <v>503</v>
      </c>
      <c r="B18" s="638"/>
      <c r="C18" s="638"/>
      <c r="D18" s="638"/>
      <c r="E18" s="638"/>
      <c r="F18" s="638"/>
      <c r="G18" s="638"/>
      <c r="H18" s="638"/>
      <c r="I18" s="638"/>
    </row>
    <row r="19" spans="1:9" s="548" customFormat="1" ht="5.0999999999999996" customHeight="1">
      <c r="A19" s="550"/>
      <c r="B19" s="550"/>
      <c r="C19" s="550"/>
      <c r="D19" s="550"/>
      <c r="E19" s="550"/>
      <c r="F19" s="550"/>
    </row>
    <row r="20" spans="1:9" s="548" customFormat="1" ht="15" customHeight="1">
      <c r="A20" s="638" t="s">
        <v>495</v>
      </c>
      <c r="B20" s="638"/>
      <c r="C20" s="638"/>
      <c r="D20" s="638"/>
      <c r="E20" s="638"/>
      <c r="F20" s="638"/>
      <c r="G20" s="638"/>
      <c r="H20" s="638"/>
      <c r="I20" s="638"/>
    </row>
    <row r="21" spans="1:9" s="548" customFormat="1" ht="12.75">
      <c r="A21" s="553" t="s">
        <v>496</v>
      </c>
    </row>
    <row r="22" spans="1:9" s="548" customFormat="1" ht="14.25" customHeight="1">
      <c r="A22" s="637" t="s">
        <v>497</v>
      </c>
      <c r="B22" s="637"/>
      <c r="C22" s="637"/>
      <c r="D22" s="637"/>
      <c r="E22" s="637"/>
      <c r="F22" s="637"/>
      <c r="G22" s="637"/>
      <c r="H22" s="637"/>
      <c r="I22" s="637"/>
    </row>
    <row r="23" spans="1:9" s="548" customFormat="1" ht="12.75">
      <c r="A23" s="637" t="s">
        <v>498</v>
      </c>
      <c r="B23" s="637"/>
      <c r="C23" s="637"/>
      <c r="D23" s="637"/>
      <c r="E23" s="637"/>
      <c r="F23" s="637"/>
      <c r="G23" s="637"/>
      <c r="H23" s="637"/>
      <c r="I23" s="637"/>
    </row>
    <row r="24" spans="1:9" s="548" customFormat="1" ht="12.75">
      <c r="A24" s="637"/>
      <c r="B24" s="637"/>
      <c r="C24" s="637"/>
      <c r="D24" s="637"/>
      <c r="E24" s="637"/>
      <c r="F24" s="637"/>
      <c r="G24" s="637"/>
      <c r="H24" s="637"/>
      <c r="I24" s="637"/>
    </row>
    <row r="25" spans="1:9" s="548" customFormat="1" ht="12.75">
      <c r="A25" s="637"/>
      <c r="B25" s="637"/>
      <c r="C25" s="637"/>
      <c r="D25" s="637"/>
      <c r="E25" s="637"/>
      <c r="F25" s="637"/>
      <c r="G25" s="637"/>
      <c r="H25" s="637"/>
      <c r="I25" s="637"/>
    </row>
    <row r="26" spans="1:9" s="548" customFormat="1" ht="14.25" customHeight="1">
      <c r="A26" s="637"/>
      <c r="B26" s="637"/>
      <c r="C26" s="637"/>
      <c r="D26" s="637"/>
      <c r="E26" s="637"/>
      <c r="F26" s="637"/>
      <c r="G26" s="637"/>
      <c r="H26" s="637"/>
      <c r="I26" s="637"/>
    </row>
    <row r="27" spans="1:9" s="548" customFormat="1" ht="12.75">
      <c r="A27" s="637" t="s">
        <v>499</v>
      </c>
      <c r="B27" s="637"/>
      <c r="C27" s="637"/>
      <c r="D27" s="637"/>
      <c r="E27" s="637"/>
      <c r="F27" s="637"/>
      <c r="G27" s="637"/>
      <c r="H27" s="637"/>
      <c r="I27" s="637"/>
    </row>
    <row r="28" spans="1:9" s="548" customFormat="1" ht="15" customHeight="1">
      <c r="A28" s="637"/>
      <c r="B28" s="637"/>
      <c r="C28" s="637"/>
      <c r="D28" s="637"/>
      <c r="E28" s="637"/>
      <c r="F28" s="637"/>
      <c r="G28" s="637"/>
      <c r="H28" s="637"/>
      <c r="I28" s="637"/>
    </row>
    <row r="29" spans="1:9" s="548" customFormat="1" ht="12.75">
      <c r="A29" s="637" t="s">
        <v>500</v>
      </c>
      <c r="B29" s="637"/>
      <c r="C29" s="637"/>
      <c r="D29" s="637"/>
      <c r="E29" s="637"/>
      <c r="F29" s="637"/>
      <c r="G29" s="637"/>
      <c r="H29" s="637"/>
      <c r="I29" s="637"/>
    </row>
    <row r="30" spans="1:9" s="548" customFormat="1" ht="14.25" customHeight="1">
      <c r="A30" s="637"/>
      <c r="B30" s="637"/>
      <c r="C30" s="637"/>
      <c r="D30" s="637"/>
      <c r="E30" s="637"/>
      <c r="F30" s="637"/>
      <c r="G30" s="637"/>
      <c r="H30" s="637"/>
      <c r="I30" s="637"/>
    </row>
    <row r="31" spans="1:9" s="548" customFormat="1" ht="12.75">
      <c r="A31" s="637" t="s">
        <v>501</v>
      </c>
      <c r="B31" s="637"/>
      <c r="C31" s="637"/>
      <c r="D31" s="637"/>
      <c r="E31" s="637"/>
      <c r="F31" s="637"/>
      <c r="G31" s="637"/>
      <c r="H31" s="637"/>
      <c r="I31" s="637"/>
    </row>
    <row r="32" spans="1:9" s="548" customFormat="1" ht="12.75">
      <c r="A32" s="637"/>
      <c r="B32" s="637"/>
      <c r="C32" s="637"/>
      <c r="D32" s="637"/>
      <c r="E32" s="637"/>
      <c r="F32" s="637"/>
      <c r="G32" s="637"/>
      <c r="H32" s="637"/>
      <c r="I32" s="637"/>
    </row>
    <row r="33" spans="1:9" s="548" customFormat="1" ht="5.0999999999999996" customHeight="1">
      <c r="A33" s="550"/>
      <c r="B33" s="550"/>
      <c r="C33" s="550"/>
      <c r="D33" s="550"/>
      <c r="E33" s="550"/>
      <c r="F33" s="550"/>
    </row>
    <row r="34" spans="1:9" s="548" customFormat="1" ht="14.25" customHeight="1">
      <c r="A34" s="638" t="s">
        <v>502</v>
      </c>
      <c r="B34" s="638"/>
      <c r="C34" s="638"/>
      <c r="D34" s="638"/>
      <c r="E34" s="638"/>
      <c r="F34" s="638"/>
      <c r="G34" s="638"/>
      <c r="H34" s="638"/>
      <c r="I34" s="638"/>
    </row>
    <row r="35" spans="1:9" ht="6" customHeight="1"/>
    <row r="36" spans="1:9">
      <c r="A36" s="639" t="s">
        <v>504</v>
      </c>
      <c r="B36" s="639"/>
      <c r="C36" s="639"/>
      <c r="D36" s="639"/>
      <c r="E36" s="639"/>
      <c r="F36" s="639"/>
      <c r="G36" s="639"/>
      <c r="H36" s="639"/>
      <c r="I36" s="639"/>
    </row>
    <row r="37" spans="1:9">
      <c r="A37" s="639"/>
      <c r="B37" s="639"/>
      <c r="C37" s="639"/>
      <c r="D37" s="639"/>
      <c r="E37" s="639"/>
      <c r="F37" s="639"/>
      <c r="G37" s="639"/>
      <c r="H37" s="639"/>
      <c r="I37" s="639"/>
    </row>
  </sheetData>
  <sheetProtection selectLockedCells="1" selectUnlockedCells="1"/>
  <mergeCells count="17">
    <mergeCell ref="A23:I26"/>
    <mergeCell ref="A3:I3"/>
    <mergeCell ref="A5:I5"/>
    <mergeCell ref="A7:I7"/>
    <mergeCell ref="A9:I9"/>
    <mergeCell ref="A11:I11"/>
    <mergeCell ref="A13:I13"/>
    <mergeCell ref="A14:I14"/>
    <mergeCell ref="A16:I16"/>
    <mergeCell ref="A18:I18"/>
    <mergeCell ref="A20:I20"/>
    <mergeCell ref="A22:I22"/>
    <mergeCell ref="A27:I28"/>
    <mergeCell ref="A29:I30"/>
    <mergeCell ref="A31:I32"/>
    <mergeCell ref="A34:I34"/>
    <mergeCell ref="A36:I37"/>
  </mergeCells>
  <pageMargins left="0.78740157480314965" right="0.59055118110236227" top="0.98425196850393704" bottom="0.55118110236220474" header="0.51181102362204722" footer="0.51181102362204722"/>
  <pageSetup paperSize="9" scale="85" firstPageNumber="0" orientation="portrait" r:id="rId1"/>
  <headerFooter alignWithMargins="0">
    <oddHeader>&amp;L&amp;9Objekt: Dom starejših občanov Moravče - LEKARNA&amp;R&amp;9UVOD V PROJEKTANTSKI POPIS</oddHeader>
    <oddFooter>&amp;L
&amp;R&amp;P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L52"/>
  <sheetViews>
    <sheetView view="pageBreakPreview" zoomScale="60" zoomScaleNormal="100" workbookViewId="0">
      <selection activeCell="H16" sqref="H16"/>
    </sheetView>
  </sheetViews>
  <sheetFormatPr defaultColWidth="10.28515625" defaultRowHeight="16.5"/>
  <cols>
    <col min="1" max="1" width="2.42578125" style="116" customWidth="1"/>
    <col min="2" max="2" width="2.7109375" style="116" customWidth="1"/>
    <col min="3" max="3" width="30.42578125" style="116" customWidth="1"/>
    <col min="4" max="4" width="34.140625" style="116" customWidth="1"/>
    <col min="5" max="5" width="23.28515625" style="116" customWidth="1"/>
    <col min="6" max="6" width="18.42578125" style="116" customWidth="1"/>
    <col min="7" max="7" width="8" style="116" customWidth="1"/>
    <col min="8" max="8" width="39.42578125" style="116" customWidth="1"/>
    <col min="9" max="9" width="10.28515625" style="116"/>
    <col min="10" max="10" width="25.28515625" style="116" customWidth="1"/>
    <col min="11" max="11" width="19.5703125" style="116" customWidth="1"/>
    <col min="12" max="12" width="17.5703125" style="116" customWidth="1"/>
    <col min="13" max="256" width="10.28515625" style="116"/>
    <col min="257" max="258" width="5.28515625" style="116" customWidth="1"/>
    <col min="259" max="259" width="30.42578125" style="116" customWidth="1"/>
    <col min="260" max="260" width="34.140625" style="116" customWidth="1"/>
    <col min="261" max="261" width="23.28515625" style="116" customWidth="1"/>
    <col min="262" max="262" width="18.42578125" style="116" customWidth="1"/>
    <col min="263" max="263" width="8" style="116" customWidth="1"/>
    <col min="264" max="264" width="39.42578125" style="116" customWidth="1"/>
    <col min="265" max="265" width="10.28515625" style="116"/>
    <col min="266" max="266" width="25.28515625" style="116" customWidth="1"/>
    <col min="267" max="267" width="19.5703125" style="116" customWidth="1"/>
    <col min="268" max="268" width="17.5703125" style="116" customWidth="1"/>
    <col min="269" max="512" width="10.28515625" style="116"/>
    <col min="513" max="514" width="5.28515625" style="116" customWidth="1"/>
    <col min="515" max="515" width="30.42578125" style="116" customWidth="1"/>
    <col min="516" max="516" width="34.140625" style="116" customWidth="1"/>
    <col min="517" max="517" width="23.28515625" style="116" customWidth="1"/>
    <col min="518" max="518" width="18.42578125" style="116" customWidth="1"/>
    <col min="519" max="519" width="8" style="116" customWidth="1"/>
    <col min="520" max="520" width="39.42578125" style="116" customWidth="1"/>
    <col min="521" max="521" width="10.28515625" style="116"/>
    <col min="522" max="522" width="25.28515625" style="116" customWidth="1"/>
    <col min="523" max="523" width="19.5703125" style="116" customWidth="1"/>
    <col min="524" max="524" width="17.5703125" style="116" customWidth="1"/>
    <col min="525" max="768" width="10.28515625" style="116"/>
    <col min="769" max="770" width="5.28515625" style="116" customWidth="1"/>
    <col min="771" max="771" width="30.42578125" style="116" customWidth="1"/>
    <col min="772" max="772" width="34.140625" style="116" customWidth="1"/>
    <col min="773" max="773" width="23.28515625" style="116" customWidth="1"/>
    <col min="774" max="774" width="18.42578125" style="116" customWidth="1"/>
    <col min="775" max="775" width="8" style="116" customWidth="1"/>
    <col min="776" max="776" width="39.42578125" style="116" customWidth="1"/>
    <col min="777" max="777" width="10.28515625" style="116"/>
    <col min="778" max="778" width="25.28515625" style="116" customWidth="1"/>
    <col min="779" max="779" width="19.5703125" style="116" customWidth="1"/>
    <col min="780" max="780" width="17.5703125" style="116" customWidth="1"/>
    <col min="781" max="1024" width="10.28515625" style="116"/>
    <col min="1025" max="1026" width="5.28515625" style="116" customWidth="1"/>
    <col min="1027" max="1027" width="30.42578125" style="116" customWidth="1"/>
    <col min="1028" max="1028" width="34.140625" style="116" customWidth="1"/>
    <col min="1029" max="1029" width="23.28515625" style="116" customWidth="1"/>
    <col min="1030" max="1030" width="18.42578125" style="116" customWidth="1"/>
    <col min="1031" max="1031" width="8" style="116" customWidth="1"/>
    <col min="1032" max="1032" width="39.42578125" style="116" customWidth="1"/>
    <col min="1033" max="1033" width="10.28515625" style="116"/>
    <col min="1034" max="1034" width="25.28515625" style="116" customWidth="1"/>
    <col min="1035" max="1035" width="19.5703125" style="116" customWidth="1"/>
    <col min="1036" max="1036" width="17.5703125" style="116" customWidth="1"/>
    <col min="1037" max="1280" width="10.28515625" style="116"/>
    <col min="1281" max="1282" width="5.28515625" style="116" customWidth="1"/>
    <col min="1283" max="1283" width="30.42578125" style="116" customWidth="1"/>
    <col min="1284" max="1284" width="34.140625" style="116" customWidth="1"/>
    <col min="1285" max="1285" width="23.28515625" style="116" customWidth="1"/>
    <col min="1286" max="1286" width="18.42578125" style="116" customWidth="1"/>
    <col min="1287" max="1287" width="8" style="116" customWidth="1"/>
    <col min="1288" max="1288" width="39.42578125" style="116" customWidth="1"/>
    <col min="1289" max="1289" width="10.28515625" style="116"/>
    <col min="1290" max="1290" width="25.28515625" style="116" customWidth="1"/>
    <col min="1291" max="1291" width="19.5703125" style="116" customWidth="1"/>
    <col min="1292" max="1292" width="17.5703125" style="116" customWidth="1"/>
    <col min="1293" max="1536" width="10.28515625" style="116"/>
    <col min="1537" max="1538" width="5.28515625" style="116" customWidth="1"/>
    <col min="1539" max="1539" width="30.42578125" style="116" customWidth="1"/>
    <col min="1540" max="1540" width="34.140625" style="116" customWidth="1"/>
    <col min="1541" max="1541" width="23.28515625" style="116" customWidth="1"/>
    <col min="1542" max="1542" width="18.42578125" style="116" customWidth="1"/>
    <col min="1543" max="1543" width="8" style="116" customWidth="1"/>
    <col min="1544" max="1544" width="39.42578125" style="116" customWidth="1"/>
    <col min="1545" max="1545" width="10.28515625" style="116"/>
    <col min="1546" max="1546" width="25.28515625" style="116" customWidth="1"/>
    <col min="1547" max="1547" width="19.5703125" style="116" customWidth="1"/>
    <col min="1548" max="1548" width="17.5703125" style="116" customWidth="1"/>
    <col min="1549" max="1792" width="10.28515625" style="116"/>
    <col min="1793" max="1794" width="5.28515625" style="116" customWidth="1"/>
    <col min="1795" max="1795" width="30.42578125" style="116" customWidth="1"/>
    <col min="1796" max="1796" width="34.140625" style="116" customWidth="1"/>
    <col min="1797" max="1797" width="23.28515625" style="116" customWidth="1"/>
    <col min="1798" max="1798" width="18.42578125" style="116" customWidth="1"/>
    <col min="1799" max="1799" width="8" style="116" customWidth="1"/>
    <col min="1800" max="1800" width="39.42578125" style="116" customWidth="1"/>
    <col min="1801" max="1801" width="10.28515625" style="116"/>
    <col min="1802" max="1802" width="25.28515625" style="116" customWidth="1"/>
    <col min="1803" max="1803" width="19.5703125" style="116" customWidth="1"/>
    <col min="1804" max="1804" width="17.5703125" style="116" customWidth="1"/>
    <col min="1805" max="2048" width="10.28515625" style="116"/>
    <col min="2049" max="2050" width="5.28515625" style="116" customWidth="1"/>
    <col min="2051" max="2051" width="30.42578125" style="116" customWidth="1"/>
    <col min="2052" max="2052" width="34.140625" style="116" customWidth="1"/>
    <col min="2053" max="2053" width="23.28515625" style="116" customWidth="1"/>
    <col min="2054" max="2054" width="18.42578125" style="116" customWidth="1"/>
    <col min="2055" max="2055" width="8" style="116" customWidth="1"/>
    <col min="2056" max="2056" width="39.42578125" style="116" customWidth="1"/>
    <col min="2057" max="2057" width="10.28515625" style="116"/>
    <col min="2058" max="2058" width="25.28515625" style="116" customWidth="1"/>
    <col min="2059" max="2059" width="19.5703125" style="116" customWidth="1"/>
    <col min="2060" max="2060" width="17.5703125" style="116" customWidth="1"/>
    <col min="2061" max="2304" width="10.28515625" style="116"/>
    <col min="2305" max="2306" width="5.28515625" style="116" customWidth="1"/>
    <col min="2307" max="2307" width="30.42578125" style="116" customWidth="1"/>
    <col min="2308" max="2308" width="34.140625" style="116" customWidth="1"/>
    <col min="2309" max="2309" width="23.28515625" style="116" customWidth="1"/>
    <col min="2310" max="2310" width="18.42578125" style="116" customWidth="1"/>
    <col min="2311" max="2311" width="8" style="116" customWidth="1"/>
    <col min="2312" max="2312" width="39.42578125" style="116" customWidth="1"/>
    <col min="2313" max="2313" width="10.28515625" style="116"/>
    <col min="2314" max="2314" width="25.28515625" style="116" customWidth="1"/>
    <col min="2315" max="2315" width="19.5703125" style="116" customWidth="1"/>
    <col min="2316" max="2316" width="17.5703125" style="116" customWidth="1"/>
    <col min="2317" max="2560" width="10.28515625" style="116"/>
    <col min="2561" max="2562" width="5.28515625" style="116" customWidth="1"/>
    <col min="2563" max="2563" width="30.42578125" style="116" customWidth="1"/>
    <col min="2564" max="2564" width="34.140625" style="116" customWidth="1"/>
    <col min="2565" max="2565" width="23.28515625" style="116" customWidth="1"/>
    <col min="2566" max="2566" width="18.42578125" style="116" customWidth="1"/>
    <col min="2567" max="2567" width="8" style="116" customWidth="1"/>
    <col min="2568" max="2568" width="39.42578125" style="116" customWidth="1"/>
    <col min="2569" max="2569" width="10.28515625" style="116"/>
    <col min="2570" max="2570" width="25.28515625" style="116" customWidth="1"/>
    <col min="2571" max="2571" width="19.5703125" style="116" customWidth="1"/>
    <col min="2572" max="2572" width="17.5703125" style="116" customWidth="1"/>
    <col min="2573" max="2816" width="10.28515625" style="116"/>
    <col min="2817" max="2818" width="5.28515625" style="116" customWidth="1"/>
    <col min="2819" max="2819" width="30.42578125" style="116" customWidth="1"/>
    <col min="2820" max="2820" width="34.140625" style="116" customWidth="1"/>
    <col min="2821" max="2821" width="23.28515625" style="116" customWidth="1"/>
    <col min="2822" max="2822" width="18.42578125" style="116" customWidth="1"/>
    <col min="2823" max="2823" width="8" style="116" customWidth="1"/>
    <col min="2824" max="2824" width="39.42578125" style="116" customWidth="1"/>
    <col min="2825" max="2825" width="10.28515625" style="116"/>
    <col min="2826" max="2826" width="25.28515625" style="116" customWidth="1"/>
    <col min="2827" max="2827" width="19.5703125" style="116" customWidth="1"/>
    <col min="2828" max="2828" width="17.5703125" style="116" customWidth="1"/>
    <col min="2829" max="3072" width="10.28515625" style="116"/>
    <col min="3073" max="3074" width="5.28515625" style="116" customWidth="1"/>
    <col min="3075" max="3075" width="30.42578125" style="116" customWidth="1"/>
    <col min="3076" max="3076" width="34.140625" style="116" customWidth="1"/>
    <col min="3077" max="3077" width="23.28515625" style="116" customWidth="1"/>
    <col min="3078" max="3078" width="18.42578125" style="116" customWidth="1"/>
    <col min="3079" max="3079" width="8" style="116" customWidth="1"/>
    <col min="3080" max="3080" width="39.42578125" style="116" customWidth="1"/>
    <col min="3081" max="3081" width="10.28515625" style="116"/>
    <col min="3082" max="3082" width="25.28515625" style="116" customWidth="1"/>
    <col min="3083" max="3083" width="19.5703125" style="116" customWidth="1"/>
    <col min="3084" max="3084" width="17.5703125" style="116" customWidth="1"/>
    <col min="3085" max="3328" width="10.28515625" style="116"/>
    <col min="3329" max="3330" width="5.28515625" style="116" customWidth="1"/>
    <col min="3331" max="3331" width="30.42578125" style="116" customWidth="1"/>
    <col min="3332" max="3332" width="34.140625" style="116" customWidth="1"/>
    <col min="3333" max="3333" width="23.28515625" style="116" customWidth="1"/>
    <col min="3334" max="3334" width="18.42578125" style="116" customWidth="1"/>
    <col min="3335" max="3335" width="8" style="116" customWidth="1"/>
    <col min="3336" max="3336" width="39.42578125" style="116" customWidth="1"/>
    <col min="3337" max="3337" width="10.28515625" style="116"/>
    <col min="3338" max="3338" width="25.28515625" style="116" customWidth="1"/>
    <col min="3339" max="3339" width="19.5703125" style="116" customWidth="1"/>
    <col min="3340" max="3340" width="17.5703125" style="116" customWidth="1"/>
    <col min="3341" max="3584" width="10.28515625" style="116"/>
    <col min="3585" max="3586" width="5.28515625" style="116" customWidth="1"/>
    <col min="3587" max="3587" width="30.42578125" style="116" customWidth="1"/>
    <col min="3588" max="3588" width="34.140625" style="116" customWidth="1"/>
    <col min="3589" max="3589" width="23.28515625" style="116" customWidth="1"/>
    <col min="3590" max="3590" width="18.42578125" style="116" customWidth="1"/>
    <col min="3591" max="3591" width="8" style="116" customWidth="1"/>
    <col min="3592" max="3592" width="39.42578125" style="116" customWidth="1"/>
    <col min="3593" max="3593" width="10.28515625" style="116"/>
    <col min="3594" max="3594" width="25.28515625" style="116" customWidth="1"/>
    <col min="3595" max="3595" width="19.5703125" style="116" customWidth="1"/>
    <col min="3596" max="3596" width="17.5703125" style="116" customWidth="1"/>
    <col min="3597" max="3840" width="10.28515625" style="116"/>
    <col min="3841" max="3842" width="5.28515625" style="116" customWidth="1"/>
    <col min="3843" max="3843" width="30.42578125" style="116" customWidth="1"/>
    <col min="3844" max="3844" width="34.140625" style="116" customWidth="1"/>
    <col min="3845" max="3845" width="23.28515625" style="116" customWidth="1"/>
    <col min="3846" max="3846" width="18.42578125" style="116" customWidth="1"/>
    <col min="3847" max="3847" width="8" style="116" customWidth="1"/>
    <col min="3848" max="3848" width="39.42578125" style="116" customWidth="1"/>
    <col min="3849" max="3849" width="10.28515625" style="116"/>
    <col min="3850" max="3850" width="25.28515625" style="116" customWidth="1"/>
    <col min="3851" max="3851" width="19.5703125" style="116" customWidth="1"/>
    <col min="3852" max="3852" width="17.5703125" style="116" customWidth="1"/>
    <col min="3853" max="4096" width="10.28515625" style="116"/>
    <col min="4097" max="4098" width="5.28515625" style="116" customWidth="1"/>
    <col min="4099" max="4099" width="30.42578125" style="116" customWidth="1"/>
    <col min="4100" max="4100" width="34.140625" style="116" customWidth="1"/>
    <col min="4101" max="4101" width="23.28515625" style="116" customWidth="1"/>
    <col min="4102" max="4102" width="18.42578125" style="116" customWidth="1"/>
    <col min="4103" max="4103" width="8" style="116" customWidth="1"/>
    <col min="4104" max="4104" width="39.42578125" style="116" customWidth="1"/>
    <col min="4105" max="4105" width="10.28515625" style="116"/>
    <col min="4106" max="4106" width="25.28515625" style="116" customWidth="1"/>
    <col min="4107" max="4107" width="19.5703125" style="116" customWidth="1"/>
    <col min="4108" max="4108" width="17.5703125" style="116" customWidth="1"/>
    <col min="4109" max="4352" width="10.28515625" style="116"/>
    <col min="4353" max="4354" width="5.28515625" style="116" customWidth="1"/>
    <col min="4355" max="4355" width="30.42578125" style="116" customWidth="1"/>
    <col min="4356" max="4356" width="34.140625" style="116" customWidth="1"/>
    <col min="4357" max="4357" width="23.28515625" style="116" customWidth="1"/>
    <col min="4358" max="4358" width="18.42578125" style="116" customWidth="1"/>
    <col min="4359" max="4359" width="8" style="116" customWidth="1"/>
    <col min="4360" max="4360" width="39.42578125" style="116" customWidth="1"/>
    <col min="4361" max="4361" width="10.28515625" style="116"/>
    <col min="4362" max="4362" width="25.28515625" style="116" customWidth="1"/>
    <col min="4363" max="4363" width="19.5703125" style="116" customWidth="1"/>
    <col min="4364" max="4364" width="17.5703125" style="116" customWidth="1"/>
    <col min="4365" max="4608" width="10.28515625" style="116"/>
    <col min="4609" max="4610" width="5.28515625" style="116" customWidth="1"/>
    <col min="4611" max="4611" width="30.42578125" style="116" customWidth="1"/>
    <col min="4612" max="4612" width="34.140625" style="116" customWidth="1"/>
    <col min="4613" max="4613" width="23.28515625" style="116" customWidth="1"/>
    <col min="4614" max="4614" width="18.42578125" style="116" customWidth="1"/>
    <col min="4615" max="4615" width="8" style="116" customWidth="1"/>
    <col min="4616" max="4616" width="39.42578125" style="116" customWidth="1"/>
    <col min="4617" max="4617" width="10.28515625" style="116"/>
    <col min="4618" max="4618" width="25.28515625" style="116" customWidth="1"/>
    <col min="4619" max="4619" width="19.5703125" style="116" customWidth="1"/>
    <col min="4620" max="4620" width="17.5703125" style="116" customWidth="1"/>
    <col min="4621" max="4864" width="10.28515625" style="116"/>
    <col min="4865" max="4866" width="5.28515625" style="116" customWidth="1"/>
    <col min="4867" max="4867" width="30.42578125" style="116" customWidth="1"/>
    <col min="4868" max="4868" width="34.140625" style="116" customWidth="1"/>
    <col min="4869" max="4869" width="23.28515625" style="116" customWidth="1"/>
    <col min="4870" max="4870" width="18.42578125" style="116" customWidth="1"/>
    <col min="4871" max="4871" width="8" style="116" customWidth="1"/>
    <col min="4872" max="4872" width="39.42578125" style="116" customWidth="1"/>
    <col min="4873" max="4873" width="10.28515625" style="116"/>
    <col min="4874" max="4874" width="25.28515625" style="116" customWidth="1"/>
    <col min="4875" max="4875" width="19.5703125" style="116" customWidth="1"/>
    <col min="4876" max="4876" width="17.5703125" style="116" customWidth="1"/>
    <col min="4877" max="5120" width="10.28515625" style="116"/>
    <col min="5121" max="5122" width="5.28515625" style="116" customWidth="1"/>
    <col min="5123" max="5123" width="30.42578125" style="116" customWidth="1"/>
    <col min="5124" max="5124" width="34.140625" style="116" customWidth="1"/>
    <col min="5125" max="5125" width="23.28515625" style="116" customWidth="1"/>
    <col min="5126" max="5126" width="18.42578125" style="116" customWidth="1"/>
    <col min="5127" max="5127" width="8" style="116" customWidth="1"/>
    <col min="5128" max="5128" width="39.42578125" style="116" customWidth="1"/>
    <col min="5129" max="5129" width="10.28515625" style="116"/>
    <col min="5130" max="5130" width="25.28515625" style="116" customWidth="1"/>
    <col min="5131" max="5131" width="19.5703125" style="116" customWidth="1"/>
    <col min="5132" max="5132" width="17.5703125" style="116" customWidth="1"/>
    <col min="5133" max="5376" width="10.28515625" style="116"/>
    <col min="5377" max="5378" width="5.28515625" style="116" customWidth="1"/>
    <col min="5379" max="5379" width="30.42578125" style="116" customWidth="1"/>
    <col min="5380" max="5380" width="34.140625" style="116" customWidth="1"/>
    <col min="5381" max="5381" width="23.28515625" style="116" customWidth="1"/>
    <col min="5382" max="5382" width="18.42578125" style="116" customWidth="1"/>
    <col min="5383" max="5383" width="8" style="116" customWidth="1"/>
    <col min="5384" max="5384" width="39.42578125" style="116" customWidth="1"/>
    <col min="5385" max="5385" width="10.28515625" style="116"/>
    <col min="5386" max="5386" width="25.28515625" style="116" customWidth="1"/>
    <col min="5387" max="5387" width="19.5703125" style="116" customWidth="1"/>
    <col min="5388" max="5388" width="17.5703125" style="116" customWidth="1"/>
    <col min="5389" max="5632" width="10.28515625" style="116"/>
    <col min="5633" max="5634" width="5.28515625" style="116" customWidth="1"/>
    <col min="5635" max="5635" width="30.42578125" style="116" customWidth="1"/>
    <col min="5636" max="5636" width="34.140625" style="116" customWidth="1"/>
    <col min="5637" max="5637" width="23.28515625" style="116" customWidth="1"/>
    <col min="5638" max="5638" width="18.42578125" style="116" customWidth="1"/>
    <col min="5639" max="5639" width="8" style="116" customWidth="1"/>
    <col min="5640" max="5640" width="39.42578125" style="116" customWidth="1"/>
    <col min="5641" max="5641" width="10.28515625" style="116"/>
    <col min="5642" max="5642" width="25.28515625" style="116" customWidth="1"/>
    <col min="5643" max="5643" width="19.5703125" style="116" customWidth="1"/>
    <col min="5644" max="5644" width="17.5703125" style="116" customWidth="1"/>
    <col min="5645" max="5888" width="10.28515625" style="116"/>
    <col min="5889" max="5890" width="5.28515625" style="116" customWidth="1"/>
    <col min="5891" max="5891" width="30.42578125" style="116" customWidth="1"/>
    <col min="5892" max="5892" width="34.140625" style="116" customWidth="1"/>
    <col min="5893" max="5893" width="23.28515625" style="116" customWidth="1"/>
    <col min="5894" max="5894" width="18.42578125" style="116" customWidth="1"/>
    <col min="5895" max="5895" width="8" style="116" customWidth="1"/>
    <col min="5896" max="5896" width="39.42578125" style="116" customWidth="1"/>
    <col min="5897" max="5897" width="10.28515625" style="116"/>
    <col min="5898" max="5898" width="25.28515625" style="116" customWidth="1"/>
    <col min="5899" max="5899" width="19.5703125" style="116" customWidth="1"/>
    <col min="5900" max="5900" width="17.5703125" style="116" customWidth="1"/>
    <col min="5901" max="6144" width="10.28515625" style="116"/>
    <col min="6145" max="6146" width="5.28515625" style="116" customWidth="1"/>
    <col min="6147" max="6147" width="30.42578125" style="116" customWidth="1"/>
    <col min="6148" max="6148" width="34.140625" style="116" customWidth="1"/>
    <col min="6149" max="6149" width="23.28515625" style="116" customWidth="1"/>
    <col min="6150" max="6150" width="18.42578125" style="116" customWidth="1"/>
    <col min="6151" max="6151" width="8" style="116" customWidth="1"/>
    <col min="6152" max="6152" width="39.42578125" style="116" customWidth="1"/>
    <col min="6153" max="6153" width="10.28515625" style="116"/>
    <col min="6154" max="6154" width="25.28515625" style="116" customWidth="1"/>
    <col min="6155" max="6155" width="19.5703125" style="116" customWidth="1"/>
    <col min="6156" max="6156" width="17.5703125" style="116" customWidth="1"/>
    <col min="6157" max="6400" width="10.28515625" style="116"/>
    <col min="6401" max="6402" width="5.28515625" style="116" customWidth="1"/>
    <col min="6403" max="6403" width="30.42578125" style="116" customWidth="1"/>
    <col min="6404" max="6404" width="34.140625" style="116" customWidth="1"/>
    <col min="6405" max="6405" width="23.28515625" style="116" customWidth="1"/>
    <col min="6406" max="6406" width="18.42578125" style="116" customWidth="1"/>
    <col min="6407" max="6407" width="8" style="116" customWidth="1"/>
    <col min="6408" max="6408" width="39.42578125" style="116" customWidth="1"/>
    <col min="6409" max="6409" width="10.28515625" style="116"/>
    <col min="6410" max="6410" width="25.28515625" style="116" customWidth="1"/>
    <col min="6411" max="6411" width="19.5703125" style="116" customWidth="1"/>
    <col min="6412" max="6412" width="17.5703125" style="116" customWidth="1"/>
    <col min="6413" max="6656" width="10.28515625" style="116"/>
    <col min="6657" max="6658" width="5.28515625" style="116" customWidth="1"/>
    <col min="6659" max="6659" width="30.42578125" style="116" customWidth="1"/>
    <col min="6660" max="6660" width="34.140625" style="116" customWidth="1"/>
    <col min="6661" max="6661" width="23.28515625" style="116" customWidth="1"/>
    <col min="6662" max="6662" width="18.42578125" style="116" customWidth="1"/>
    <col min="6663" max="6663" width="8" style="116" customWidth="1"/>
    <col min="6664" max="6664" width="39.42578125" style="116" customWidth="1"/>
    <col min="6665" max="6665" width="10.28515625" style="116"/>
    <col min="6666" max="6666" width="25.28515625" style="116" customWidth="1"/>
    <col min="6667" max="6667" width="19.5703125" style="116" customWidth="1"/>
    <col min="6668" max="6668" width="17.5703125" style="116" customWidth="1"/>
    <col min="6669" max="6912" width="10.28515625" style="116"/>
    <col min="6913" max="6914" width="5.28515625" style="116" customWidth="1"/>
    <col min="6915" max="6915" width="30.42578125" style="116" customWidth="1"/>
    <col min="6916" max="6916" width="34.140625" style="116" customWidth="1"/>
    <col min="6917" max="6917" width="23.28515625" style="116" customWidth="1"/>
    <col min="6918" max="6918" width="18.42578125" style="116" customWidth="1"/>
    <col min="6919" max="6919" width="8" style="116" customWidth="1"/>
    <col min="6920" max="6920" width="39.42578125" style="116" customWidth="1"/>
    <col min="6921" max="6921" width="10.28515625" style="116"/>
    <col min="6922" max="6922" width="25.28515625" style="116" customWidth="1"/>
    <col min="6923" max="6923" width="19.5703125" style="116" customWidth="1"/>
    <col min="6924" max="6924" width="17.5703125" style="116" customWidth="1"/>
    <col min="6925" max="7168" width="10.28515625" style="116"/>
    <col min="7169" max="7170" width="5.28515625" style="116" customWidth="1"/>
    <col min="7171" max="7171" width="30.42578125" style="116" customWidth="1"/>
    <col min="7172" max="7172" width="34.140625" style="116" customWidth="1"/>
    <col min="7173" max="7173" width="23.28515625" style="116" customWidth="1"/>
    <col min="7174" max="7174" width="18.42578125" style="116" customWidth="1"/>
    <col min="7175" max="7175" width="8" style="116" customWidth="1"/>
    <col min="7176" max="7176" width="39.42578125" style="116" customWidth="1"/>
    <col min="7177" max="7177" width="10.28515625" style="116"/>
    <col min="7178" max="7178" width="25.28515625" style="116" customWidth="1"/>
    <col min="7179" max="7179" width="19.5703125" style="116" customWidth="1"/>
    <col min="7180" max="7180" width="17.5703125" style="116" customWidth="1"/>
    <col min="7181" max="7424" width="10.28515625" style="116"/>
    <col min="7425" max="7426" width="5.28515625" style="116" customWidth="1"/>
    <col min="7427" max="7427" width="30.42578125" style="116" customWidth="1"/>
    <col min="7428" max="7428" width="34.140625" style="116" customWidth="1"/>
    <col min="7429" max="7429" width="23.28515625" style="116" customWidth="1"/>
    <col min="7430" max="7430" width="18.42578125" style="116" customWidth="1"/>
    <col min="7431" max="7431" width="8" style="116" customWidth="1"/>
    <col min="7432" max="7432" width="39.42578125" style="116" customWidth="1"/>
    <col min="7433" max="7433" width="10.28515625" style="116"/>
    <col min="7434" max="7434" width="25.28515625" style="116" customWidth="1"/>
    <col min="7435" max="7435" width="19.5703125" style="116" customWidth="1"/>
    <col min="7436" max="7436" width="17.5703125" style="116" customWidth="1"/>
    <col min="7437" max="7680" width="10.28515625" style="116"/>
    <col min="7681" max="7682" width="5.28515625" style="116" customWidth="1"/>
    <col min="7683" max="7683" width="30.42578125" style="116" customWidth="1"/>
    <col min="7684" max="7684" width="34.140625" style="116" customWidth="1"/>
    <col min="7685" max="7685" width="23.28515625" style="116" customWidth="1"/>
    <col min="7686" max="7686" width="18.42578125" style="116" customWidth="1"/>
    <col min="7687" max="7687" width="8" style="116" customWidth="1"/>
    <col min="7688" max="7688" width="39.42578125" style="116" customWidth="1"/>
    <col min="7689" max="7689" width="10.28515625" style="116"/>
    <col min="7690" max="7690" width="25.28515625" style="116" customWidth="1"/>
    <col min="7691" max="7691" width="19.5703125" style="116" customWidth="1"/>
    <col min="7692" max="7692" width="17.5703125" style="116" customWidth="1"/>
    <col min="7693" max="7936" width="10.28515625" style="116"/>
    <col min="7937" max="7938" width="5.28515625" style="116" customWidth="1"/>
    <col min="7939" max="7939" width="30.42578125" style="116" customWidth="1"/>
    <col min="7940" max="7940" width="34.140625" style="116" customWidth="1"/>
    <col min="7941" max="7941" width="23.28515625" style="116" customWidth="1"/>
    <col min="7942" max="7942" width="18.42578125" style="116" customWidth="1"/>
    <col min="7943" max="7943" width="8" style="116" customWidth="1"/>
    <col min="7944" max="7944" width="39.42578125" style="116" customWidth="1"/>
    <col min="7945" max="7945" width="10.28515625" style="116"/>
    <col min="7946" max="7946" width="25.28515625" style="116" customWidth="1"/>
    <col min="7947" max="7947" width="19.5703125" style="116" customWidth="1"/>
    <col min="7948" max="7948" width="17.5703125" style="116" customWidth="1"/>
    <col min="7949" max="8192" width="10.28515625" style="116"/>
    <col min="8193" max="8194" width="5.28515625" style="116" customWidth="1"/>
    <col min="8195" max="8195" width="30.42578125" style="116" customWidth="1"/>
    <col min="8196" max="8196" width="34.140625" style="116" customWidth="1"/>
    <col min="8197" max="8197" width="23.28515625" style="116" customWidth="1"/>
    <col min="8198" max="8198" width="18.42578125" style="116" customWidth="1"/>
    <col min="8199" max="8199" width="8" style="116" customWidth="1"/>
    <col min="8200" max="8200" width="39.42578125" style="116" customWidth="1"/>
    <col min="8201" max="8201" width="10.28515625" style="116"/>
    <col min="8202" max="8202" width="25.28515625" style="116" customWidth="1"/>
    <col min="8203" max="8203" width="19.5703125" style="116" customWidth="1"/>
    <col min="8204" max="8204" width="17.5703125" style="116" customWidth="1"/>
    <col min="8205" max="8448" width="10.28515625" style="116"/>
    <col min="8449" max="8450" width="5.28515625" style="116" customWidth="1"/>
    <col min="8451" max="8451" width="30.42578125" style="116" customWidth="1"/>
    <col min="8452" max="8452" width="34.140625" style="116" customWidth="1"/>
    <col min="8453" max="8453" width="23.28515625" style="116" customWidth="1"/>
    <col min="8454" max="8454" width="18.42578125" style="116" customWidth="1"/>
    <col min="8455" max="8455" width="8" style="116" customWidth="1"/>
    <col min="8456" max="8456" width="39.42578125" style="116" customWidth="1"/>
    <col min="8457" max="8457" width="10.28515625" style="116"/>
    <col min="8458" max="8458" width="25.28515625" style="116" customWidth="1"/>
    <col min="8459" max="8459" width="19.5703125" style="116" customWidth="1"/>
    <col min="8460" max="8460" width="17.5703125" style="116" customWidth="1"/>
    <col min="8461" max="8704" width="10.28515625" style="116"/>
    <col min="8705" max="8706" width="5.28515625" style="116" customWidth="1"/>
    <col min="8707" max="8707" width="30.42578125" style="116" customWidth="1"/>
    <col min="8708" max="8708" width="34.140625" style="116" customWidth="1"/>
    <col min="8709" max="8709" width="23.28515625" style="116" customWidth="1"/>
    <col min="8710" max="8710" width="18.42578125" style="116" customWidth="1"/>
    <col min="8711" max="8711" width="8" style="116" customWidth="1"/>
    <col min="8712" max="8712" width="39.42578125" style="116" customWidth="1"/>
    <col min="8713" max="8713" width="10.28515625" style="116"/>
    <col min="8714" max="8714" width="25.28515625" style="116" customWidth="1"/>
    <col min="8715" max="8715" width="19.5703125" style="116" customWidth="1"/>
    <col min="8716" max="8716" width="17.5703125" style="116" customWidth="1"/>
    <col min="8717" max="8960" width="10.28515625" style="116"/>
    <col min="8961" max="8962" width="5.28515625" style="116" customWidth="1"/>
    <col min="8963" max="8963" width="30.42578125" style="116" customWidth="1"/>
    <col min="8964" max="8964" width="34.140625" style="116" customWidth="1"/>
    <col min="8965" max="8965" width="23.28515625" style="116" customWidth="1"/>
    <col min="8966" max="8966" width="18.42578125" style="116" customWidth="1"/>
    <col min="8967" max="8967" width="8" style="116" customWidth="1"/>
    <col min="8968" max="8968" width="39.42578125" style="116" customWidth="1"/>
    <col min="8969" max="8969" width="10.28515625" style="116"/>
    <col min="8970" max="8970" width="25.28515625" style="116" customWidth="1"/>
    <col min="8971" max="8971" width="19.5703125" style="116" customWidth="1"/>
    <col min="8972" max="8972" width="17.5703125" style="116" customWidth="1"/>
    <col min="8973" max="9216" width="10.28515625" style="116"/>
    <col min="9217" max="9218" width="5.28515625" style="116" customWidth="1"/>
    <col min="9219" max="9219" width="30.42578125" style="116" customWidth="1"/>
    <col min="9220" max="9220" width="34.140625" style="116" customWidth="1"/>
    <col min="9221" max="9221" width="23.28515625" style="116" customWidth="1"/>
    <col min="9222" max="9222" width="18.42578125" style="116" customWidth="1"/>
    <col min="9223" max="9223" width="8" style="116" customWidth="1"/>
    <col min="9224" max="9224" width="39.42578125" style="116" customWidth="1"/>
    <col min="9225" max="9225" width="10.28515625" style="116"/>
    <col min="9226" max="9226" width="25.28515625" style="116" customWidth="1"/>
    <col min="9227" max="9227" width="19.5703125" style="116" customWidth="1"/>
    <col min="9228" max="9228" width="17.5703125" style="116" customWidth="1"/>
    <col min="9229" max="9472" width="10.28515625" style="116"/>
    <col min="9473" max="9474" width="5.28515625" style="116" customWidth="1"/>
    <col min="9475" max="9475" width="30.42578125" style="116" customWidth="1"/>
    <col min="9476" max="9476" width="34.140625" style="116" customWidth="1"/>
    <col min="9477" max="9477" width="23.28515625" style="116" customWidth="1"/>
    <col min="9478" max="9478" width="18.42578125" style="116" customWidth="1"/>
    <col min="9479" max="9479" width="8" style="116" customWidth="1"/>
    <col min="9480" max="9480" width="39.42578125" style="116" customWidth="1"/>
    <col min="9481" max="9481" width="10.28515625" style="116"/>
    <col min="9482" max="9482" width="25.28515625" style="116" customWidth="1"/>
    <col min="9483" max="9483" width="19.5703125" style="116" customWidth="1"/>
    <col min="9484" max="9484" width="17.5703125" style="116" customWidth="1"/>
    <col min="9485" max="9728" width="10.28515625" style="116"/>
    <col min="9729" max="9730" width="5.28515625" style="116" customWidth="1"/>
    <col min="9731" max="9731" width="30.42578125" style="116" customWidth="1"/>
    <col min="9732" max="9732" width="34.140625" style="116" customWidth="1"/>
    <col min="9733" max="9733" width="23.28515625" style="116" customWidth="1"/>
    <col min="9734" max="9734" width="18.42578125" style="116" customWidth="1"/>
    <col min="9735" max="9735" width="8" style="116" customWidth="1"/>
    <col min="9736" max="9736" width="39.42578125" style="116" customWidth="1"/>
    <col min="9737" max="9737" width="10.28515625" style="116"/>
    <col min="9738" max="9738" width="25.28515625" style="116" customWidth="1"/>
    <col min="9739" max="9739" width="19.5703125" style="116" customWidth="1"/>
    <col min="9740" max="9740" width="17.5703125" style="116" customWidth="1"/>
    <col min="9741" max="9984" width="10.28515625" style="116"/>
    <col min="9985" max="9986" width="5.28515625" style="116" customWidth="1"/>
    <col min="9987" max="9987" width="30.42578125" style="116" customWidth="1"/>
    <col min="9988" max="9988" width="34.140625" style="116" customWidth="1"/>
    <col min="9989" max="9989" width="23.28515625" style="116" customWidth="1"/>
    <col min="9990" max="9990" width="18.42578125" style="116" customWidth="1"/>
    <col min="9991" max="9991" width="8" style="116" customWidth="1"/>
    <col min="9992" max="9992" width="39.42578125" style="116" customWidth="1"/>
    <col min="9993" max="9993" width="10.28515625" style="116"/>
    <col min="9994" max="9994" width="25.28515625" style="116" customWidth="1"/>
    <col min="9995" max="9995" width="19.5703125" style="116" customWidth="1"/>
    <col min="9996" max="9996" width="17.5703125" style="116" customWidth="1"/>
    <col min="9997" max="10240" width="10.28515625" style="116"/>
    <col min="10241" max="10242" width="5.28515625" style="116" customWidth="1"/>
    <col min="10243" max="10243" width="30.42578125" style="116" customWidth="1"/>
    <col min="10244" max="10244" width="34.140625" style="116" customWidth="1"/>
    <col min="10245" max="10245" width="23.28515625" style="116" customWidth="1"/>
    <col min="10246" max="10246" width="18.42578125" style="116" customWidth="1"/>
    <col min="10247" max="10247" width="8" style="116" customWidth="1"/>
    <col min="10248" max="10248" width="39.42578125" style="116" customWidth="1"/>
    <col min="10249" max="10249" width="10.28515625" style="116"/>
    <col min="10250" max="10250" width="25.28515625" style="116" customWidth="1"/>
    <col min="10251" max="10251" width="19.5703125" style="116" customWidth="1"/>
    <col min="10252" max="10252" width="17.5703125" style="116" customWidth="1"/>
    <col min="10253" max="10496" width="10.28515625" style="116"/>
    <col min="10497" max="10498" width="5.28515625" style="116" customWidth="1"/>
    <col min="10499" max="10499" width="30.42578125" style="116" customWidth="1"/>
    <col min="10500" max="10500" width="34.140625" style="116" customWidth="1"/>
    <col min="10501" max="10501" width="23.28515625" style="116" customWidth="1"/>
    <col min="10502" max="10502" width="18.42578125" style="116" customWidth="1"/>
    <col min="10503" max="10503" width="8" style="116" customWidth="1"/>
    <col min="10504" max="10504" width="39.42578125" style="116" customWidth="1"/>
    <col min="10505" max="10505" width="10.28515625" style="116"/>
    <col min="10506" max="10506" width="25.28515625" style="116" customWidth="1"/>
    <col min="10507" max="10507" width="19.5703125" style="116" customWidth="1"/>
    <col min="10508" max="10508" width="17.5703125" style="116" customWidth="1"/>
    <col min="10509" max="10752" width="10.28515625" style="116"/>
    <col min="10753" max="10754" width="5.28515625" style="116" customWidth="1"/>
    <col min="10755" max="10755" width="30.42578125" style="116" customWidth="1"/>
    <col min="10756" max="10756" width="34.140625" style="116" customWidth="1"/>
    <col min="10757" max="10757" width="23.28515625" style="116" customWidth="1"/>
    <col min="10758" max="10758" width="18.42578125" style="116" customWidth="1"/>
    <col min="10759" max="10759" width="8" style="116" customWidth="1"/>
    <col min="10760" max="10760" width="39.42578125" style="116" customWidth="1"/>
    <col min="10761" max="10761" width="10.28515625" style="116"/>
    <col min="10762" max="10762" width="25.28515625" style="116" customWidth="1"/>
    <col min="10763" max="10763" width="19.5703125" style="116" customWidth="1"/>
    <col min="10764" max="10764" width="17.5703125" style="116" customWidth="1"/>
    <col min="10765" max="11008" width="10.28515625" style="116"/>
    <col min="11009" max="11010" width="5.28515625" style="116" customWidth="1"/>
    <col min="11011" max="11011" width="30.42578125" style="116" customWidth="1"/>
    <col min="11012" max="11012" width="34.140625" style="116" customWidth="1"/>
    <col min="11013" max="11013" width="23.28515625" style="116" customWidth="1"/>
    <col min="11014" max="11014" width="18.42578125" style="116" customWidth="1"/>
    <col min="11015" max="11015" width="8" style="116" customWidth="1"/>
    <col min="11016" max="11016" width="39.42578125" style="116" customWidth="1"/>
    <col min="11017" max="11017" width="10.28515625" style="116"/>
    <col min="11018" max="11018" width="25.28515625" style="116" customWidth="1"/>
    <col min="11019" max="11019" width="19.5703125" style="116" customWidth="1"/>
    <col min="11020" max="11020" width="17.5703125" style="116" customWidth="1"/>
    <col min="11021" max="11264" width="10.28515625" style="116"/>
    <col min="11265" max="11266" width="5.28515625" style="116" customWidth="1"/>
    <col min="11267" max="11267" width="30.42578125" style="116" customWidth="1"/>
    <col min="11268" max="11268" width="34.140625" style="116" customWidth="1"/>
    <col min="11269" max="11269" width="23.28515625" style="116" customWidth="1"/>
    <col min="11270" max="11270" width="18.42578125" style="116" customWidth="1"/>
    <col min="11271" max="11271" width="8" style="116" customWidth="1"/>
    <col min="11272" max="11272" width="39.42578125" style="116" customWidth="1"/>
    <col min="11273" max="11273" width="10.28515625" style="116"/>
    <col min="11274" max="11274" width="25.28515625" style="116" customWidth="1"/>
    <col min="11275" max="11275" width="19.5703125" style="116" customWidth="1"/>
    <col min="11276" max="11276" width="17.5703125" style="116" customWidth="1"/>
    <col min="11277" max="11520" width="10.28515625" style="116"/>
    <col min="11521" max="11522" width="5.28515625" style="116" customWidth="1"/>
    <col min="11523" max="11523" width="30.42578125" style="116" customWidth="1"/>
    <col min="11524" max="11524" width="34.140625" style="116" customWidth="1"/>
    <col min="11525" max="11525" width="23.28515625" style="116" customWidth="1"/>
    <col min="11526" max="11526" width="18.42578125" style="116" customWidth="1"/>
    <col min="11527" max="11527" width="8" style="116" customWidth="1"/>
    <col min="11528" max="11528" width="39.42578125" style="116" customWidth="1"/>
    <col min="11529" max="11529" width="10.28515625" style="116"/>
    <col min="11530" max="11530" width="25.28515625" style="116" customWidth="1"/>
    <col min="11531" max="11531" width="19.5703125" style="116" customWidth="1"/>
    <col min="11532" max="11532" width="17.5703125" style="116" customWidth="1"/>
    <col min="11533" max="11776" width="10.28515625" style="116"/>
    <col min="11777" max="11778" width="5.28515625" style="116" customWidth="1"/>
    <col min="11779" max="11779" width="30.42578125" style="116" customWidth="1"/>
    <col min="11780" max="11780" width="34.140625" style="116" customWidth="1"/>
    <col min="11781" max="11781" width="23.28515625" style="116" customWidth="1"/>
    <col min="11782" max="11782" width="18.42578125" style="116" customWidth="1"/>
    <col min="11783" max="11783" width="8" style="116" customWidth="1"/>
    <col min="11784" max="11784" width="39.42578125" style="116" customWidth="1"/>
    <col min="11785" max="11785" width="10.28515625" style="116"/>
    <col min="11786" max="11786" width="25.28515625" style="116" customWidth="1"/>
    <col min="11787" max="11787" width="19.5703125" style="116" customWidth="1"/>
    <col min="11788" max="11788" width="17.5703125" style="116" customWidth="1"/>
    <col min="11789" max="12032" width="10.28515625" style="116"/>
    <col min="12033" max="12034" width="5.28515625" style="116" customWidth="1"/>
    <col min="12035" max="12035" width="30.42578125" style="116" customWidth="1"/>
    <col min="12036" max="12036" width="34.140625" style="116" customWidth="1"/>
    <col min="12037" max="12037" width="23.28515625" style="116" customWidth="1"/>
    <col min="12038" max="12038" width="18.42578125" style="116" customWidth="1"/>
    <col min="12039" max="12039" width="8" style="116" customWidth="1"/>
    <col min="12040" max="12040" width="39.42578125" style="116" customWidth="1"/>
    <col min="12041" max="12041" width="10.28515625" style="116"/>
    <col min="12042" max="12042" width="25.28515625" style="116" customWidth="1"/>
    <col min="12043" max="12043" width="19.5703125" style="116" customWidth="1"/>
    <col min="12044" max="12044" width="17.5703125" style="116" customWidth="1"/>
    <col min="12045" max="12288" width="10.28515625" style="116"/>
    <col min="12289" max="12290" width="5.28515625" style="116" customWidth="1"/>
    <col min="12291" max="12291" width="30.42578125" style="116" customWidth="1"/>
    <col min="12292" max="12292" width="34.140625" style="116" customWidth="1"/>
    <col min="12293" max="12293" width="23.28515625" style="116" customWidth="1"/>
    <col min="12294" max="12294" width="18.42578125" style="116" customWidth="1"/>
    <col min="12295" max="12295" width="8" style="116" customWidth="1"/>
    <col min="12296" max="12296" width="39.42578125" style="116" customWidth="1"/>
    <col min="12297" max="12297" width="10.28515625" style="116"/>
    <col min="12298" max="12298" width="25.28515625" style="116" customWidth="1"/>
    <col min="12299" max="12299" width="19.5703125" style="116" customWidth="1"/>
    <col min="12300" max="12300" width="17.5703125" style="116" customWidth="1"/>
    <col min="12301" max="12544" width="10.28515625" style="116"/>
    <col min="12545" max="12546" width="5.28515625" style="116" customWidth="1"/>
    <col min="12547" max="12547" width="30.42578125" style="116" customWidth="1"/>
    <col min="12548" max="12548" width="34.140625" style="116" customWidth="1"/>
    <col min="12549" max="12549" width="23.28515625" style="116" customWidth="1"/>
    <col min="12550" max="12550" width="18.42578125" style="116" customWidth="1"/>
    <col min="12551" max="12551" width="8" style="116" customWidth="1"/>
    <col min="12552" max="12552" width="39.42578125" style="116" customWidth="1"/>
    <col min="12553" max="12553" width="10.28515625" style="116"/>
    <col min="12554" max="12554" width="25.28515625" style="116" customWidth="1"/>
    <col min="12555" max="12555" width="19.5703125" style="116" customWidth="1"/>
    <col min="12556" max="12556" width="17.5703125" style="116" customWidth="1"/>
    <col min="12557" max="12800" width="10.28515625" style="116"/>
    <col min="12801" max="12802" width="5.28515625" style="116" customWidth="1"/>
    <col min="12803" max="12803" width="30.42578125" style="116" customWidth="1"/>
    <col min="12804" max="12804" width="34.140625" style="116" customWidth="1"/>
    <col min="12805" max="12805" width="23.28515625" style="116" customWidth="1"/>
    <col min="12806" max="12806" width="18.42578125" style="116" customWidth="1"/>
    <col min="12807" max="12807" width="8" style="116" customWidth="1"/>
    <col min="12808" max="12808" width="39.42578125" style="116" customWidth="1"/>
    <col min="12809" max="12809" width="10.28515625" style="116"/>
    <col min="12810" max="12810" width="25.28515625" style="116" customWidth="1"/>
    <col min="12811" max="12811" width="19.5703125" style="116" customWidth="1"/>
    <col min="12812" max="12812" width="17.5703125" style="116" customWidth="1"/>
    <col min="12813" max="13056" width="10.28515625" style="116"/>
    <col min="13057" max="13058" width="5.28515625" style="116" customWidth="1"/>
    <col min="13059" max="13059" width="30.42578125" style="116" customWidth="1"/>
    <col min="13060" max="13060" width="34.140625" style="116" customWidth="1"/>
    <col min="13061" max="13061" width="23.28515625" style="116" customWidth="1"/>
    <col min="13062" max="13062" width="18.42578125" style="116" customWidth="1"/>
    <col min="13063" max="13063" width="8" style="116" customWidth="1"/>
    <col min="13064" max="13064" width="39.42578125" style="116" customWidth="1"/>
    <col min="13065" max="13065" width="10.28515625" style="116"/>
    <col min="13066" max="13066" width="25.28515625" style="116" customWidth="1"/>
    <col min="13067" max="13067" width="19.5703125" style="116" customWidth="1"/>
    <col min="13068" max="13068" width="17.5703125" style="116" customWidth="1"/>
    <col min="13069" max="13312" width="10.28515625" style="116"/>
    <col min="13313" max="13314" width="5.28515625" style="116" customWidth="1"/>
    <col min="13315" max="13315" width="30.42578125" style="116" customWidth="1"/>
    <col min="13316" max="13316" width="34.140625" style="116" customWidth="1"/>
    <col min="13317" max="13317" width="23.28515625" style="116" customWidth="1"/>
    <col min="13318" max="13318" width="18.42578125" style="116" customWidth="1"/>
    <col min="13319" max="13319" width="8" style="116" customWidth="1"/>
    <col min="13320" max="13320" width="39.42578125" style="116" customWidth="1"/>
    <col min="13321" max="13321" width="10.28515625" style="116"/>
    <col min="13322" max="13322" width="25.28515625" style="116" customWidth="1"/>
    <col min="13323" max="13323" width="19.5703125" style="116" customWidth="1"/>
    <col min="13324" max="13324" width="17.5703125" style="116" customWidth="1"/>
    <col min="13325" max="13568" width="10.28515625" style="116"/>
    <col min="13569" max="13570" width="5.28515625" style="116" customWidth="1"/>
    <col min="13571" max="13571" width="30.42578125" style="116" customWidth="1"/>
    <col min="13572" max="13572" width="34.140625" style="116" customWidth="1"/>
    <col min="13573" max="13573" width="23.28515625" style="116" customWidth="1"/>
    <col min="13574" max="13574" width="18.42578125" style="116" customWidth="1"/>
    <col min="13575" max="13575" width="8" style="116" customWidth="1"/>
    <col min="13576" max="13576" width="39.42578125" style="116" customWidth="1"/>
    <col min="13577" max="13577" width="10.28515625" style="116"/>
    <col min="13578" max="13578" width="25.28515625" style="116" customWidth="1"/>
    <col min="13579" max="13579" width="19.5703125" style="116" customWidth="1"/>
    <col min="13580" max="13580" width="17.5703125" style="116" customWidth="1"/>
    <col min="13581" max="13824" width="10.28515625" style="116"/>
    <col min="13825" max="13826" width="5.28515625" style="116" customWidth="1"/>
    <col min="13827" max="13827" width="30.42578125" style="116" customWidth="1"/>
    <col min="13828" max="13828" width="34.140625" style="116" customWidth="1"/>
    <col min="13829" max="13829" width="23.28515625" style="116" customWidth="1"/>
    <col min="13830" max="13830" width="18.42578125" style="116" customWidth="1"/>
    <col min="13831" max="13831" width="8" style="116" customWidth="1"/>
    <col min="13832" max="13832" width="39.42578125" style="116" customWidth="1"/>
    <col min="13833" max="13833" width="10.28515625" style="116"/>
    <col min="13834" max="13834" width="25.28515625" style="116" customWidth="1"/>
    <col min="13835" max="13835" width="19.5703125" style="116" customWidth="1"/>
    <col min="13836" max="13836" width="17.5703125" style="116" customWidth="1"/>
    <col min="13837" max="14080" width="10.28515625" style="116"/>
    <col min="14081" max="14082" width="5.28515625" style="116" customWidth="1"/>
    <col min="14083" max="14083" width="30.42578125" style="116" customWidth="1"/>
    <col min="14084" max="14084" width="34.140625" style="116" customWidth="1"/>
    <col min="14085" max="14085" width="23.28515625" style="116" customWidth="1"/>
    <col min="14086" max="14086" width="18.42578125" style="116" customWidth="1"/>
    <col min="14087" max="14087" width="8" style="116" customWidth="1"/>
    <col min="14088" max="14088" width="39.42578125" style="116" customWidth="1"/>
    <col min="14089" max="14089" width="10.28515625" style="116"/>
    <col min="14090" max="14090" width="25.28515625" style="116" customWidth="1"/>
    <col min="14091" max="14091" width="19.5703125" style="116" customWidth="1"/>
    <col min="14092" max="14092" width="17.5703125" style="116" customWidth="1"/>
    <col min="14093" max="14336" width="10.28515625" style="116"/>
    <col min="14337" max="14338" width="5.28515625" style="116" customWidth="1"/>
    <col min="14339" max="14339" width="30.42578125" style="116" customWidth="1"/>
    <col min="14340" max="14340" width="34.140625" style="116" customWidth="1"/>
    <col min="14341" max="14341" width="23.28515625" style="116" customWidth="1"/>
    <col min="14342" max="14342" width="18.42578125" style="116" customWidth="1"/>
    <col min="14343" max="14343" width="8" style="116" customWidth="1"/>
    <col min="14344" max="14344" width="39.42578125" style="116" customWidth="1"/>
    <col min="14345" max="14345" width="10.28515625" style="116"/>
    <col min="14346" max="14346" width="25.28515625" style="116" customWidth="1"/>
    <col min="14347" max="14347" width="19.5703125" style="116" customWidth="1"/>
    <col min="14348" max="14348" width="17.5703125" style="116" customWidth="1"/>
    <col min="14349" max="14592" width="10.28515625" style="116"/>
    <col min="14593" max="14594" width="5.28515625" style="116" customWidth="1"/>
    <col min="14595" max="14595" width="30.42578125" style="116" customWidth="1"/>
    <col min="14596" max="14596" width="34.140625" style="116" customWidth="1"/>
    <col min="14597" max="14597" width="23.28515625" style="116" customWidth="1"/>
    <col min="14598" max="14598" width="18.42578125" style="116" customWidth="1"/>
    <col min="14599" max="14599" width="8" style="116" customWidth="1"/>
    <col min="14600" max="14600" width="39.42578125" style="116" customWidth="1"/>
    <col min="14601" max="14601" width="10.28515625" style="116"/>
    <col min="14602" max="14602" width="25.28515625" style="116" customWidth="1"/>
    <col min="14603" max="14603" width="19.5703125" style="116" customWidth="1"/>
    <col min="14604" max="14604" width="17.5703125" style="116" customWidth="1"/>
    <col min="14605" max="14848" width="10.28515625" style="116"/>
    <col min="14849" max="14850" width="5.28515625" style="116" customWidth="1"/>
    <col min="14851" max="14851" width="30.42578125" style="116" customWidth="1"/>
    <col min="14852" max="14852" width="34.140625" style="116" customWidth="1"/>
    <col min="14853" max="14853" width="23.28515625" style="116" customWidth="1"/>
    <col min="14854" max="14854" width="18.42578125" style="116" customWidth="1"/>
    <col min="14855" max="14855" width="8" style="116" customWidth="1"/>
    <col min="14856" max="14856" width="39.42578125" style="116" customWidth="1"/>
    <col min="14857" max="14857" width="10.28515625" style="116"/>
    <col min="14858" max="14858" width="25.28515625" style="116" customWidth="1"/>
    <col min="14859" max="14859" width="19.5703125" style="116" customWidth="1"/>
    <col min="14860" max="14860" width="17.5703125" style="116" customWidth="1"/>
    <col min="14861" max="15104" width="10.28515625" style="116"/>
    <col min="15105" max="15106" width="5.28515625" style="116" customWidth="1"/>
    <col min="15107" max="15107" width="30.42578125" style="116" customWidth="1"/>
    <col min="15108" max="15108" width="34.140625" style="116" customWidth="1"/>
    <col min="15109" max="15109" width="23.28515625" style="116" customWidth="1"/>
    <col min="15110" max="15110" width="18.42578125" style="116" customWidth="1"/>
    <col min="15111" max="15111" width="8" style="116" customWidth="1"/>
    <col min="15112" max="15112" width="39.42578125" style="116" customWidth="1"/>
    <col min="15113" max="15113" width="10.28515625" style="116"/>
    <col min="15114" max="15114" width="25.28515625" style="116" customWidth="1"/>
    <col min="15115" max="15115" width="19.5703125" style="116" customWidth="1"/>
    <col min="15116" max="15116" width="17.5703125" style="116" customWidth="1"/>
    <col min="15117" max="15360" width="10.28515625" style="116"/>
    <col min="15361" max="15362" width="5.28515625" style="116" customWidth="1"/>
    <col min="15363" max="15363" width="30.42578125" style="116" customWidth="1"/>
    <col min="15364" max="15364" width="34.140625" style="116" customWidth="1"/>
    <col min="15365" max="15365" width="23.28515625" style="116" customWidth="1"/>
    <col min="15366" max="15366" width="18.42578125" style="116" customWidth="1"/>
    <col min="15367" max="15367" width="8" style="116" customWidth="1"/>
    <col min="15368" max="15368" width="39.42578125" style="116" customWidth="1"/>
    <col min="15369" max="15369" width="10.28515625" style="116"/>
    <col min="15370" max="15370" width="25.28515625" style="116" customWidth="1"/>
    <col min="15371" max="15371" width="19.5703125" style="116" customWidth="1"/>
    <col min="15372" max="15372" width="17.5703125" style="116" customWidth="1"/>
    <col min="15373" max="15616" width="10.28515625" style="116"/>
    <col min="15617" max="15618" width="5.28515625" style="116" customWidth="1"/>
    <col min="15619" max="15619" width="30.42578125" style="116" customWidth="1"/>
    <col min="15620" max="15620" width="34.140625" style="116" customWidth="1"/>
    <col min="15621" max="15621" width="23.28515625" style="116" customWidth="1"/>
    <col min="15622" max="15622" width="18.42578125" style="116" customWidth="1"/>
    <col min="15623" max="15623" width="8" style="116" customWidth="1"/>
    <col min="15624" max="15624" width="39.42578125" style="116" customWidth="1"/>
    <col min="15625" max="15625" width="10.28515625" style="116"/>
    <col min="15626" max="15626" width="25.28515625" style="116" customWidth="1"/>
    <col min="15627" max="15627" width="19.5703125" style="116" customWidth="1"/>
    <col min="15628" max="15628" width="17.5703125" style="116" customWidth="1"/>
    <col min="15629" max="15872" width="10.28515625" style="116"/>
    <col min="15873" max="15874" width="5.28515625" style="116" customWidth="1"/>
    <col min="15875" max="15875" width="30.42578125" style="116" customWidth="1"/>
    <col min="15876" max="15876" width="34.140625" style="116" customWidth="1"/>
    <col min="15877" max="15877" width="23.28515625" style="116" customWidth="1"/>
    <col min="15878" max="15878" width="18.42578125" style="116" customWidth="1"/>
    <col min="15879" max="15879" width="8" style="116" customWidth="1"/>
    <col min="15880" max="15880" width="39.42578125" style="116" customWidth="1"/>
    <col min="15881" max="15881" width="10.28515625" style="116"/>
    <col min="15882" max="15882" width="25.28515625" style="116" customWidth="1"/>
    <col min="15883" max="15883" width="19.5703125" style="116" customWidth="1"/>
    <col min="15884" max="15884" width="17.5703125" style="116" customWidth="1"/>
    <col min="15885" max="16128" width="10.28515625" style="116"/>
    <col min="16129" max="16130" width="5.28515625" style="116" customWidth="1"/>
    <col min="16131" max="16131" width="30.42578125" style="116" customWidth="1"/>
    <col min="16132" max="16132" width="34.140625" style="116" customWidth="1"/>
    <col min="16133" max="16133" width="23.28515625" style="116" customWidth="1"/>
    <col min="16134" max="16134" width="18.42578125" style="116" customWidth="1"/>
    <col min="16135" max="16135" width="8" style="116" customWidth="1"/>
    <col min="16136" max="16136" width="39.42578125" style="116" customWidth="1"/>
    <col min="16137" max="16137" width="10.28515625" style="116"/>
    <col min="16138" max="16138" width="25.28515625" style="116" customWidth="1"/>
    <col min="16139" max="16139" width="19.5703125" style="116" customWidth="1"/>
    <col min="16140" max="16140" width="17.5703125" style="116" customWidth="1"/>
    <col min="16141" max="16384" width="10.28515625" style="116"/>
  </cols>
  <sheetData>
    <row r="6" spans="2:5" s="117" customFormat="1" ht="26.25" thickBot="1">
      <c r="B6" s="388"/>
      <c r="C6" s="389"/>
      <c r="D6" s="389"/>
      <c r="E6" s="390" t="s">
        <v>740</v>
      </c>
    </row>
    <row r="7" spans="2:5" ht="14.25" customHeight="1" thickTop="1">
      <c r="C7" s="118"/>
      <c r="D7" s="118"/>
    </row>
    <row r="8" spans="2:5" s="119" customFormat="1" ht="25.5">
      <c r="C8" s="120"/>
      <c r="D8" s="121"/>
    </row>
    <row r="9" spans="2:5" ht="14.25" customHeight="1">
      <c r="C9" s="118"/>
      <c r="D9" s="122"/>
    </row>
    <row r="10" spans="2:5" ht="17.25" customHeight="1">
      <c r="C10" s="118"/>
      <c r="D10" s="118"/>
    </row>
    <row r="11" spans="2:5" ht="18">
      <c r="C11" s="123" t="s">
        <v>138</v>
      </c>
      <c r="E11" s="143" t="s">
        <v>741</v>
      </c>
    </row>
    <row r="12" spans="2:5" ht="18.75">
      <c r="C12" s="124"/>
      <c r="E12" s="527" t="s">
        <v>742</v>
      </c>
    </row>
    <row r="13" spans="2:5">
      <c r="C13" s="123"/>
      <c r="D13" s="125"/>
      <c r="E13" s="126"/>
    </row>
    <row r="14" spans="2:5" s="119" customFormat="1" ht="18">
      <c r="C14" s="123" t="s">
        <v>139</v>
      </c>
      <c r="E14" s="144" t="s">
        <v>219</v>
      </c>
    </row>
    <row r="15" spans="2:5">
      <c r="C15" s="128"/>
      <c r="E15" s="129" t="s">
        <v>743</v>
      </c>
    </row>
    <row r="16" spans="2:5">
      <c r="C16" s="128"/>
      <c r="E16" s="127"/>
    </row>
    <row r="17" spans="3:5" ht="18">
      <c r="C17" s="125" t="s">
        <v>140</v>
      </c>
      <c r="E17" s="130" t="s">
        <v>3</v>
      </c>
    </row>
    <row r="18" spans="3:5">
      <c r="C18" s="125"/>
      <c r="D18" s="125"/>
      <c r="E18" s="126"/>
    </row>
    <row r="19" spans="3:5" ht="18">
      <c r="C19" s="125" t="s">
        <v>141</v>
      </c>
      <c r="E19" s="141" t="s">
        <v>225</v>
      </c>
    </row>
    <row r="20" spans="3:5">
      <c r="C20" s="125"/>
      <c r="D20" s="125"/>
      <c r="E20" s="126"/>
    </row>
    <row r="21" spans="3:5" hidden="1">
      <c r="C21" s="125"/>
      <c r="D21" s="125"/>
      <c r="E21" s="126"/>
    </row>
    <row r="22" spans="3:5" hidden="1">
      <c r="C22" s="125"/>
      <c r="D22" s="125"/>
      <c r="E22" s="126"/>
    </row>
    <row r="23" spans="3:5" ht="22.5">
      <c r="C23" s="125" t="s">
        <v>142</v>
      </c>
      <c r="E23" s="142" t="s">
        <v>739</v>
      </c>
    </row>
    <row r="24" spans="3:5">
      <c r="C24" s="125"/>
      <c r="D24" s="125"/>
      <c r="E24" s="126"/>
    </row>
    <row r="25" spans="3:5">
      <c r="C25" s="125"/>
      <c r="D25" s="125"/>
      <c r="E25" s="126"/>
    </row>
    <row r="26" spans="3:5" ht="15.6" customHeight="1">
      <c r="C26" s="125"/>
      <c r="D26" s="125"/>
      <c r="E26" s="126"/>
    </row>
    <row r="27" spans="3:5" ht="15.6" customHeight="1">
      <c r="C27" s="125"/>
      <c r="D27" s="125"/>
      <c r="E27" s="126"/>
    </row>
    <row r="28" spans="3:5" ht="15.6" customHeight="1">
      <c r="C28" s="125"/>
      <c r="D28" s="125"/>
      <c r="E28" s="126"/>
    </row>
    <row r="29" spans="3:5">
      <c r="C29" s="125"/>
      <c r="D29" s="125"/>
      <c r="E29" s="126"/>
    </row>
    <row r="30" spans="3:5">
      <c r="C30" s="125"/>
      <c r="D30" s="125"/>
      <c r="E30" s="126"/>
    </row>
    <row r="31" spans="3:5">
      <c r="C31" s="125"/>
      <c r="D31" s="125"/>
      <c r="E31" s="126"/>
    </row>
    <row r="32" spans="3:5">
      <c r="C32" s="125"/>
      <c r="D32" s="125"/>
      <c r="E32" s="126"/>
    </row>
    <row r="33" spans="3:5">
      <c r="C33" s="125"/>
      <c r="D33" s="125"/>
      <c r="E33" s="126"/>
    </row>
    <row r="34" spans="3:5">
      <c r="C34" s="125"/>
      <c r="D34" s="125"/>
      <c r="E34" s="126"/>
    </row>
    <row r="35" spans="3:5" ht="18">
      <c r="C35" s="125" t="s">
        <v>143</v>
      </c>
      <c r="D35" s="131"/>
      <c r="E35" s="523" t="s">
        <v>221</v>
      </c>
    </row>
    <row r="36" spans="3:5" ht="18">
      <c r="C36" s="125"/>
      <c r="D36" s="132"/>
      <c r="E36" s="523"/>
    </row>
    <row r="37" spans="3:5" ht="18">
      <c r="C37" s="125"/>
      <c r="D37" s="132"/>
      <c r="E37" s="523"/>
    </row>
    <row r="38" spans="3:5" ht="18">
      <c r="C38" s="125"/>
      <c r="D38" s="132"/>
      <c r="E38" s="523"/>
    </row>
    <row r="39" spans="3:5" ht="18">
      <c r="C39" s="125"/>
      <c r="D39" s="132"/>
      <c r="E39" s="523"/>
    </row>
    <row r="40" spans="3:5">
      <c r="C40" s="125" t="s">
        <v>222</v>
      </c>
      <c r="D40" s="125"/>
      <c r="E40" s="524" t="s">
        <v>224</v>
      </c>
    </row>
    <row r="41" spans="3:5">
      <c r="C41" s="125"/>
      <c r="E41" s="125"/>
    </row>
    <row r="42" spans="3:5">
      <c r="C42" s="125" t="s">
        <v>223</v>
      </c>
      <c r="E42" s="524" t="s">
        <v>224</v>
      </c>
    </row>
    <row r="43" spans="3:5">
      <c r="C43" s="125"/>
      <c r="D43" s="125"/>
      <c r="E43" s="126"/>
    </row>
    <row r="44" spans="3:5">
      <c r="C44" s="125"/>
      <c r="D44" s="125"/>
      <c r="E44" s="126"/>
    </row>
    <row r="45" spans="3:5">
      <c r="C45" s="125"/>
      <c r="D45" s="125"/>
      <c r="E45" s="126"/>
    </row>
    <row r="46" spans="3:5">
      <c r="C46" s="128"/>
      <c r="D46" s="125"/>
      <c r="E46" s="126"/>
    </row>
    <row r="47" spans="3:5">
      <c r="C47" s="128"/>
      <c r="D47" s="125"/>
      <c r="E47" s="126"/>
    </row>
    <row r="48" spans="3:5">
      <c r="C48" s="125" t="s">
        <v>144</v>
      </c>
      <c r="E48" s="133" t="s">
        <v>220</v>
      </c>
    </row>
    <row r="50" spans="4:12">
      <c r="I50" s="134"/>
      <c r="J50" s="135"/>
      <c r="K50" s="135"/>
      <c r="L50" s="135"/>
    </row>
    <row r="51" spans="4:12">
      <c r="D51" s="136"/>
      <c r="I51" s="134"/>
      <c r="J51" s="135"/>
      <c r="K51" s="135"/>
      <c r="L51" s="135"/>
    </row>
    <row r="52" spans="4:12">
      <c r="G52" s="137"/>
      <c r="H52" s="138"/>
      <c r="I52" s="138"/>
      <c r="J52" s="139"/>
      <c r="K52" s="139"/>
      <c r="L52" s="139"/>
    </row>
  </sheetData>
  <pageMargins left="0.98425196850393704" right="0.39370078740157483" top="0.74803149606299213" bottom="0.74803149606299213" header="0.31496062992125984" footer="0.31496062992125984"/>
  <pageSetup paperSize="9" orientation="portrait" r:id="rId1"/>
  <headerFooter differentFirst="1">
    <oddFooter>&amp;L&amp;F&amp;R&amp;P/&amp;N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0"/>
  <sheetViews>
    <sheetView showGridLines="0" view="pageBreakPreview" topLeftCell="A6" zoomScaleNormal="100" zoomScaleSheetLayoutView="100" workbookViewId="0">
      <selection activeCell="D24" sqref="D24"/>
    </sheetView>
  </sheetViews>
  <sheetFormatPr defaultColWidth="11" defaultRowHeight="16.5"/>
  <cols>
    <col min="1" max="1" width="5.7109375" style="1" customWidth="1"/>
    <col min="2" max="2" width="39.7109375" style="1" customWidth="1"/>
    <col min="3" max="4" width="28.28515625" style="1" customWidth="1"/>
    <col min="5" max="5" width="30.7109375" style="68" hidden="1" customWidth="1"/>
    <col min="6" max="6" width="11" style="1" customWidth="1"/>
    <col min="7" max="16384" width="11" style="1"/>
  </cols>
  <sheetData>
    <row r="1" spans="1:5">
      <c r="A1" s="69"/>
      <c r="B1" s="70" t="s">
        <v>0</v>
      </c>
      <c r="C1" s="140" t="str">
        <f>NASLOVNICA!E11</f>
        <v>DOM UPOKOJENCEV DOMŽALE</v>
      </c>
      <c r="D1" s="72"/>
      <c r="E1" s="73"/>
    </row>
    <row r="2" spans="1:5">
      <c r="A2" s="69"/>
      <c r="B2" s="69"/>
      <c r="C2" s="140" t="str">
        <f>NASLOVNICA!E12</f>
        <v>KARANTANSKA CESTA 5, DOMŽALE</v>
      </c>
      <c r="D2" s="74"/>
      <c r="E2" s="75"/>
    </row>
    <row r="3" spans="1:5">
      <c r="A3" s="69"/>
      <c r="B3" s="76"/>
      <c r="C3" s="71"/>
      <c r="D3" s="77"/>
      <c r="E3" s="75"/>
    </row>
    <row r="4" spans="1:5">
      <c r="A4" s="69"/>
      <c r="B4" s="70" t="s">
        <v>1</v>
      </c>
      <c r="C4" s="525" t="str">
        <f>NASLOVNICA!E14</f>
        <v>LEKARNA MORAVČE</v>
      </c>
      <c r="D4" s="74"/>
      <c r="E4" s="75"/>
    </row>
    <row r="5" spans="1:5">
      <c r="A5" s="69"/>
      <c r="B5" s="69"/>
      <c r="C5" s="643" t="s">
        <v>743</v>
      </c>
      <c r="D5" s="644"/>
      <c r="E5" s="75"/>
    </row>
    <row r="6" spans="1:5">
      <c r="A6" s="69"/>
      <c r="B6" s="78" t="s">
        <v>2</v>
      </c>
      <c r="C6" s="525" t="str">
        <f>NASLOVNICA!E17</f>
        <v>PZI</v>
      </c>
      <c r="D6" s="111"/>
      <c r="E6" s="75"/>
    </row>
    <row r="7" spans="1:5" ht="19.149999999999999" customHeight="1">
      <c r="A7" s="69"/>
      <c r="B7" s="78" t="s">
        <v>4</v>
      </c>
      <c r="C7" s="525" t="str">
        <f>NASLOVNICA!E40</f>
        <v>Franc Hočevar, univ.dipl. ing.arh.</v>
      </c>
      <c r="D7" s="112"/>
      <c r="E7" s="75"/>
    </row>
    <row r="8" spans="1:5" ht="15.6" customHeight="1">
      <c r="A8" s="69"/>
      <c r="B8" s="78" t="s">
        <v>5</v>
      </c>
      <c r="C8" s="526" t="str">
        <f>NASLOVNICA!E19</f>
        <v>112/23</v>
      </c>
      <c r="D8" s="112"/>
      <c r="E8" s="75"/>
    </row>
    <row r="9" spans="1:5">
      <c r="A9" s="69"/>
      <c r="B9" s="78" t="s">
        <v>6</v>
      </c>
      <c r="C9" s="145" t="str">
        <f>NASLOVNICA!E48</f>
        <v>SEPTEMBER 2023</v>
      </c>
      <c r="D9" s="80"/>
      <c r="E9" s="75"/>
    </row>
    <row r="10" spans="1:5">
      <c r="A10" s="69"/>
      <c r="B10" s="645"/>
      <c r="C10" s="646"/>
      <c r="D10" s="81"/>
      <c r="E10" s="82"/>
    </row>
    <row r="11" spans="1:5">
      <c r="A11" s="69"/>
      <c r="B11" s="647" t="s">
        <v>7</v>
      </c>
      <c r="C11" s="648"/>
      <c r="D11" s="648"/>
      <c r="E11" s="75"/>
    </row>
    <row r="12" spans="1:5">
      <c r="A12" s="69"/>
      <c r="B12" s="83"/>
      <c r="C12" s="84"/>
      <c r="D12" s="85"/>
      <c r="E12" s="82"/>
    </row>
    <row r="13" spans="1:5">
      <c r="A13" s="69"/>
      <c r="B13" s="86"/>
      <c r="C13" s="87"/>
      <c r="D13" s="88"/>
      <c r="E13" s="82"/>
    </row>
    <row r="14" spans="1:5" ht="18">
      <c r="A14" s="69"/>
      <c r="B14" s="649" t="s">
        <v>8</v>
      </c>
      <c r="C14" s="650"/>
      <c r="D14" s="650"/>
      <c r="E14" s="75"/>
    </row>
    <row r="15" spans="1:5">
      <c r="A15" s="69"/>
      <c r="B15" s="83"/>
      <c r="C15" s="84"/>
      <c r="D15" s="85"/>
      <c r="E15" s="82"/>
    </row>
    <row r="16" spans="1:5">
      <c r="A16" s="70"/>
      <c r="B16" s="89" t="s">
        <v>9</v>
      </c>
      <c r="C16" s="89"/>
      <c r="D16" s="90">
        <f>GO_REKAPITULACIJA!D35</f>
        <v>0</v>
      </c>
      <c r="E16" s="91"/>
    </row>
    <row r="17" spans="1:5">
      <c r="A17" s="69"/>
      <c r="B17" s="69"/>
      <c r="C17" s="92"/>
      <c r="D17" s="93"/>
      <c r="E17" s="91"/>
    </row>
    <row r="18" spans="1:5">
      <c r="A18" s="70"/>
      <c r="B18" s="89" t="s">
        <v>10</v>
      </c>
      <c r="C18" s="89"/>
      <c r="D18" s="90">
        <f>GO_REKAPITULACIJA!D54</f>
        <v>0</v>
      </c>
      <c r="E18" s="91"/>
    </row>
    <row r="19" spans="1:5">
      <c r="A19" s="70"/>
      <c r="B19" s="94"/>
      <c r="C19" s="94"/>
      <c r="D19" s="95"/>
      <c r="E19" s="91"/>
    </row>
    <row r="20" spans="1:5">
      <c r="A20" s="70"/>
      <c r="B20" s="653" t="s">
        <v>11</v>
      </c>
      <c r="C20" s="657"/>
      <c r="D20" s="96">
        <f>SUM(D16+D18)</f>
        <v>0</v>
      </c>
      <c r="E20" s="97"/>
    </row>
    <row r="21" spans="1:5">
      <c r="A21" s="70"/>
      <c r="B21" s="98"/>
      <c r="C21" s="98"/>
      <c r="D21" s="99"/>
      <c r="E21" s="97"/>
    </row>
    <row r="22" spans="1:5">
      <c r="A22" s="70"/>
      <c r="B22" s="89" t="s">
        <v>12</v>
      </c>
      <c r="C22" s="79"/>
      <c r="D22" s="522">
        <f>[8]REKAPITULACIJA!$C$36</f>
        <v>0</v>
      </c>
      <c r="E22" s="91"/>
    </row>
    <row r="23" spans="1:5">
      <c r="A23" s="70"/>
      <c r="B23" s="78"/>
      <c r="C23" s="100"/>
      <c r="D23" s="93"/>
      <c r="E23" s="91"/>
    </row>
    <row r="24" spans="1:5">
      <c r="A24" s="70"/>
      <c r="B24" s="89" t="s">
        <v>13</v>
      </c>
      <c r="C24" s="79"/>
      <c r="D24" s="522">
        <f>[9]Sheet1!$F$141</f>
        <v>0</v>
      </c>
      <c r="E24" s="91"/>
    </row>
    <row r="25" spans="1:5">
      <c r="A25" s="70"/>
      <c r="B25" s="94"/>
      <c r="C25" s="94"/>
      <c r="D25" s="95"/>
      <c r="E25" s="91"/>
    </row>
    <row r="26" spans="1:5">
      <c r="A26" s="70"/>
      <c r="B26" s="653" t="s">
        <v>14</v>
      </c>
      <c r="C26" s="657"/>
      <c r="D26" s="96">
        <f>SUM(D22+D24)</f>
        <v>0</v>
      </c>
      <c r="E26" s="97"/>
    </row>
    <row r="27" spans="1:5">
      <c r="A27" s="70"/>
      <c r="B27" s="78"/>
      <c r="C27" s="78"/>
      <c r="D27" s="93"/>
      <c r="E27" s="91"/>
    </row>
    <row r="28" spans="1:5">
      <c r="A28" s="70"/>
      <c r="B28" s="94"/>
      <c r="C28" s="101"/>
      <c r="D28" s="95"/>
      <c r="E28" s="91"/>
    </row>
    <row r="29" spans="1:5">
      <c r="A29" s="70"/>
      <c r="B29" s="653" t="s">
        <v>15</v>
      </c>
      <c r="C29" s="654"/>
      <c r="D29" s="96">
        <f>SUM(D20+D26)</f>
        <v>0</v>
      </c>
      <c r="E29" s="97"/>
    </row>
    <row r="30" spans="1:5">
      <c r="A30" s="70"/>
      <c r="B30" s="98"/>
      <c r="C30" s="98"/>
      <c r="D30" s="99"/>
      <c r="E30" s="97"/>
    </row>
    <row r="31" spans="1:5">
      <c r="A31" s="70"/>
      <c r="B31" s="89" t="s">
        <v>16</v>
      </c>
      <c r="C31" s="89"/>
      <c r="D31" s="90"/>
      <c r="E31" s="91"/>
    </row>
    <row r="32" spans="1:5">
      <c r="A32" s="70"/>
      <c r="B32" s="98"/>
      <c r="C32" s="98"/>
      <c r="D32" s="99"/>
      <c r="E32" s="97"/>
    </row>
    <row r="33" spans="1:5">
      <c r="A33" s="70"/>
      <c r="B33" s="598" t="s">
        <v>736</v>
      </c>
      <c r="C33" s="89"/>
      <c r="D33" s="90"/>
      <c r="E33" s="91"/>
    </row>
    <row r="34" spans="1:5">
      <c r="A34" s="70"/>
      <c r="B34" s="94"/>
      <c r="C34" s="94"/>
      <c r="D34" s="103"/>
      <c r="E34" s="102"/>
    </row>
    <row r="35" spans="1:5">
      <c r="A35" s="70"/>
      <c r="B35" s="655" t="s">
        <v>737</v>
      </c>
      <c r="C35" s="656"/>
      <c r="D35" s="96">
        <f>SUM(D29:D34)</f>
        <v>0</v>
      </c>
      <c r="E35" s="102"/>
    </row>
    <row r="36" spans="1:5">
      <c r="A36" s="69"/>
      <c r="B36" s="100"/>
      <c r="C36" s="100"/>
      <c r="D36" s="104"/>
      <c r="E36" s="102"/>
    </row>
    <row r="37" spans="1:5">
      <c r="A37" s="70"/>
      <c r="B37" s="98"/>
      <c r="C37" s="78"/>
      <c r="D37" s="99"/>
      <c r="E37" s="97"/>
    </row>
    <row r="38" spans="1:5" ht="29.25">
      <c r="A38" s="70"/>
      <c r="B38" s="98" t="s">
        <v>17</v>
      </c>
      <c r="C38" s="105">
        <v>0.22</v>
      </c>
      <c r="D38" s="99">
        <f>SUM(C38)*D35</f>
        <v>0</v>
      </c>
      <c r="E38" s="106" t="s">
        <v>137</v>
      </c>
    </row>
    <row r="39" spans="1:5">
      <c r="A39" s="70"/>
      <c r="B39" s="107"/>
      <c r="C39" s="108"/>
      <c r="D39" s="109"/>
      <c r="E39" s="97"/>
    </row>
    <row r="40" spans="1:5">
      <c r="A40" s="70"/>
      <c r="B40" s="651" t="s">
        <v>738</v>
      </c>
      <c r="C40" s="652"/>
      <c r="D40" s="110">
        <f>D35+D38</f>
        <v>0</v>
      </c>
      <c r="E40" s="97"/>
    </row>
  </sheetData>
  <mergeCells count="9">
    <mergeCell ref="C5:D5"/>
    <mergeCell ref="B10:C10"/>
    <mergeCell ref="B11:D11"/>
    <mergeCell ref="B14:D14"/>
    <mergeCell ref="B40:C40"/>
    <mergeCell ref="B29:C29"/>
    <mergeCell ref="B35:C35"/>
    <mergeCell ref="B26:C26"/>
    <mergeCell ref="B20:C20"/>
  </mergeCells>
  <dataValidations count="1">
    <dataValidation type="list" allowBlank="1" showInputMessage="1" showErrorMessage="1" sqref="C38">
      <formula1>"22%"</formula1>
    </dataValidation>
  </dataValidations>
  <pageMargins left="1.1811" right="0.39370100000000002" top="0.78740200000000005" bottom="0.39370100000000002" header="0.19685" footer="0.19685"/>
  <pageSetup scale="96" orientation="portrait" r:id="rId1"/>
  <headerFooter>
    <oddFooter>&amp;L&amp;"Arial Narrow,Regular"&amp;8&amp;K000000SKUPNA REKAPITULACIJA&amp;C&amp;"Arial Narrow,Regular"&amp;8&amp;K000000VZOREC_6.05_2022_GO_PREDRAČUN_MAG.xlsx&amp;R&amp;"Arial Narrow,Regular"&amp;8&amp;K000000&amp;P/&amp;N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showGridLines="0" tabSelected="1" view="pageBreakPreview" zoomScale="120" zoomScaleNormal="100" zoomScaleSheetLayoutView="120" workbookViewId="0">
      <selection activeCell="D13" sqref="D13"/>
    </sheetView>
  </sheetViews>
  <sheetFormatPr defaultColWidth="11" defaultRowHeight="16.5"/>
  <cols>
    <col min="1" max="1" width="5.7109375" style="1" customWidth="1"/>
    <col min="2" max="2" width="39.7109375" style="1" customWidth="1"/>
    <col min="3" max="4" width="28.28515625" style="1" customWidth="1"/>
    <col min="5" max="5" width="30.7109375" style="68" hidden="1" customWidth="1"/>
    <col min="6" max="6" width="11" style="1" customWidth="1"/>
    <col min="7" max="16384" width="11" style="1"/>
  </cols>
  <sheetData>
    <row r="1" spans="1:7">
      <c r="A1" s="2"/>
      <c r="B1" s="3" t="str">
        <f>'SKUPNA REKAPITULACIJA'!B1</f>
        <v>INVESTITOR/NAROČNIK:</v>
      </c>
      <c r="C1" s="140" t="str">
        <f>NASLOVNICA!E11</f>
        <v>DOM UPOKOJENCEV DOMŽALE</v>
      </c>
      <c r="D1" s="8"/>
      <c r="E1" s="9"/>
    </row>
    <row r="2" spans="1:7">
      <c r="A2" s="2"/>
      <c r="B2" s="10"/>
      <c r="C2" s="140" t="str">
        <f>NASLOVNICA!E12</f>
        <v>KARANTANSKA CESTA 5, DOMŽALE</v>
      </c>
      <c r="D2" s="11"/>
      <c r="E2" s="9"/>
    </row>
    <row r="3" spans="1:7">
      <c r="A3" s="2"/>
      <c r="B3" s="10"/>
      <c r="C3" s="71"/>
      <c r="D3" s="12"/>
      <c r="E3" s="9"/>
    </row>
    <row r="4" spans="1:7">
      <c r="A4" s="2"/>
      <c r="B4" s="3" t="str">
        <f>'SKUPNA REKAPITULACIJA'!B4</f>
        <v>OBJEKT /LOKACIJA:</v>
      </c>
      <c r="C4" s="7" t="str">
        <f>'SKUPNA REKAPITULACIJA'!C4</f>
        <v>LEKARNA MORAVČE</v>
      </c>
      <c r="D4" s="11"/>
      <c r="E4" s="13"/>
    </row>
    <row r="5" spans="1:7">
      <c r="A5" s="2"/>
      <c r="B5" s="10"/>
      <c r="C5" s="643" t="s">
        <v>743</v>
      </c>
      <c r="D5" s="644"/>
      <c r="E5" s="9"/>
    </row>
    <row r="6" spans="1:7">
      <c r="A6" s="2"/>
      <c r="B6" s="3" t="str">
        <f>'SKUPNA REKAPITULACIJA'!B6</f>
        <v>VRSTA PROJ. DOKUMENTACIJE:</v>
      </c>
      <c r="C6" s="664" t="str">
        <f>'SKUPNA REKAPITULACIJA'!C6</f>
        <v>PZI</v>
      </c>
      <c r="D6" s="665"/>
      <c r="E6" s="9"/>
    </row>
    <row r="7" spans="1:7">
      <c r="A7" s="2"/>
      <c r="B7" s="5"/>
      <c r="C7" s="666"/>
      <c r="D7" s="667"/>
      <c r="E7" s="9"/>
    </row>
    <row r="8" spans="1:7">
      <c r="A8" s="2"/>
      <c r="B8" s="5"/>
      <c r="C8" s="666"/>
      <c r="D8" s="667"/>
      <c r="E8" s="9"/>
    </row>
    <row r="9" spans="1:7">
      <c r="A9" s="2"/>
      <c r="B9" s="668"/>
      <c r="C9" s="669"/>
      <c r="D9" s="4"/>
      <c r="E9" s="9"/>
    </row>
    <row r="10" spans="1:7" ht="18">
      <c r="A10" s="14"/>
      <c r="B10" s="659" t="s">
        <v>18</v>
      </c>
      <c r="C10" s="660"/>
      <c r="D10" s="660"/>
      <c r="E10" s="9"/>
    </row>
    <row r="11" spans="1:7">
      <c r="A11" s="15"/>
      <c r="B11" s="16"/>
      <c r="C11" s="17"/>
      <c r="D11" s="18"/>
      <c r="E11" s="19"/>
    </row>
    <row r="12" spans="1:7">
      <c r="A12" s="15"/>
      <c r="B12" s="20" t="s">
        <v>19</v>
      </c>
      <c r="C12" s="20"/>
      <c r="D12" s="21">
        <f>D35</f>
        <v>0</v>
      </c>
      <c r="E12" s="19"/>
      <c r="G12" s="534"/>
    </row>
    <row r="13" spans="1:7">
      <c r="A13" s="15"/>
      <c r="B13" s="20" t="s">
        <v>20</v>
      </c>
      <c r="C13" s="20"/>
      <c r="D13" s="150">
        <f>SUM(D54)</f>
        <v>0</v>
      </c>
      <c r="E13" s="19"/>
      <c r="G13" s="534"/>
    </row>
    <row r="14" spans="1:7">
      <c r="A14" s="22"/>
      <c r="B14" s="20" t="s">
        <v>21</v>
      </c>
      <c r="C14" s="23"/>
      <c r="D14" s="151">
        <f>SUM(D12:D13)</f>
        <v>0</v>
      </c>
      <c r="E14" s="24"/>
      <c r="G14" s="534"/>
    </row>
    <row r="15" spans="1:7" ht="29.25">
      <c r="A15" s="113"/>
      <c r="B15" s="26" t="s">
        <v>17</v>
      </c>
      <c r="C15" s="114">
        <f>'SKUPNA REKAPITULACIJA'!C38</f>
        <v>0.22</v>
      </c>
      <c r="D15" s="27">
        <f>D14*C15</f>
        <v>0</v>
      </c>
      <c r="E15" s="28" t="s">
        <v>22</v>
      </c>
      <c r="G15" s="534"/>
    </row>
    <row r="16" spans="1:7">
      <c r="A16" s="25"/>
      <c r="B16" s="29"/>
      <c r="C16" s="30"/>
      <c r="D16" s="31"/>
      <c r="E16" s="32"/>
      <c r="G16" s="534"/>
    </row>
    <row r="17" spans="1:7">
      <c r="A17" s="7"/>
      <c r="B17" s="33" t="s">
        <v>23</v>
      </c>
      <c r="C17" s="6"/>
      <c r="D17" s="34">
        <f>D15+D14</f>
        <v>0</v>
      </c>
      <c r="E17" s="24"/>
      <c r="G17" s="534"/>
    </row>
    <row r="18" spans="1:7">
      <c r="A18" s="25"/>
      <c r="B18" s="35"/>
      <c r="C18" s="36"/>
      <c r="D18" s="37"/>
      <c r="E18" s="24"/>
      <c r="G18" s="534"/>
    </row>
    <row r="19" spans="1:7" ht="124.15" customHeight="1">
      <c r="A19" s="25"/>
      <c r="B19" s="661" t="s">
        <v>735</v>
      </c>
      <c r="C19" s="662"/>
      <c r="D19" s="663"/>
      <c r="E19" s="38"/>
      <c r="G19" s="534"/>
    </row>
    <row r="20" spans="1:7">
      <c r="A20" s="25"/>
      <c r="B20" s="26"/>
      <c r="C20" s="26"/>
      <c r="D20" s="39"/>
      <c r="E20" s="38"/>
    </row>
    <row r="21" spans="1:7">
      <c r="A21" s="147"/>
      <c r="B21" s="658"/>
      <c r="C21" s="658"/>
      <c r="D21" s="658"/>
      <c r="E21" s="542"/>
    </row>
    <row r="22" spans="1:7">
      <c r="A22" s="147"/>
      <c r="B22" s="541"/>
      <c r="C22" s="541"/>
      <c r="D22" s="541"/>
      <c r="E22" s="542"/>
    </row>
    <row r="23" spans="1:7">
      <c r="A23" s="25"/>
      <c r="B23" s="40" t="str">
        <f>'SKUPNA REKAPITULACIJA'!C9</f>
        <v>SEPTEMBER 2023</v>
      </c>
      <c r="C23" s="41"/>
      <c r="D23" s="42"/>
      <c r="E23" s="32"/>
    </row>
    <row r="24" spans="1:7">
      <c r="A24" s="25"/>
      <c r="B24" s="43"/>
      <c r="C24" s="43"/>
      <c r="D24" s="44"/>
      <c r="E24" s="19"/>
    </row>
    <row r="25" spans="1:7">
      <c r="A25" s="147"/>
      <c r="B25" s="146"/>
      <c r="C25" s="146"/>
      <c r="D25" s="146"/>
      <c r="E25" s="148"/>
    </row>
    <row r="26" spans="1:7">
      <c r="A26" s="45" t="s">
        <v>24</v>
      </c>
      <c r="B26" s="46" t="s">
        <v>25</v>
      </c>
      <c r="C26" s="47"/>
      <c r="D26" s="48"/>
      <c r="E26" s="9"/>
    </row>
    <row r="27" spans="1:7">
      <c r="A27" s="49"/>
      <c r="B27" s="50"/>
      <c r="C27" s="50"/>
      <c r="D27" s="51"/>
      <c r="E27" s="9"/>
    </row>
    <row r="28" spans="1:7">
      <c r="A28" s="52" t="str">
        <f>A_GRADBENA!A7</f>
        <v>A1.</v>
      </c>
      <c r="B28" s="52" t="str">
        <f>A_GRADBENA!B7</f>
        <v>PRIPRAVLJALNA DELA</v>
      </c>
      <c r="C28" s="52"/>
      <c r="D28" s="53">
        <f>A_GRADBENA!F7</f>
        <v>0</v>
      </c>
      <c r="E28" s="9"/>
    </row>
    <row r="29" spans="1:7">
      <c r="A29" s="52" t="str">
        <f>A_GRADBENA!A8</f>
        <v>A2.</v>
      </c>
      <c r="B29" s="52" t="str">
        <f>A_GRADBENA!B8</f>
        <v>ZEMELJSKA DELA</v>
      </c>
      <c r="C29" s="52"/>
      <c r="D29" s="53">
        <f>A_GRADBENA!F8</f>
        <v>0</v>
      </c>
      <c r="E29" s="9"/>
    </row>
    <row r="30" spans="1:7">
      <c r="A30" s="52" t="str">
        <f>A_GRADBENA!A9</f>
        <v>A3.</v>
      </c>
      <c r="B30" s="52" t="str">
        <f>A_GRADBENA!B9</f>
        <v>BETONSKA DELA</v>
      </c>
      <c r="C30" s="52"/>
      <c r="D30" s="53">
        <f>A_GRADBENA!F9</f>
        <v>0</v>
      </c>
      <c r="E30" s="9"/>
    </row>
    <row r="31" spans="1:7">
      <c r="A31" s="52" t="str">
        <f>A_GRADBENA!A10</f>
        <v>A4.</v>
      </c>
      <c r="B31" s="52" t="str">
        <f>A_GRADBENA!B10</f>
        <v>TESARSKA DELA</v>
      </c>
      <c r="C31" s="52"/>
      <c r="D31" s="53">
        <f>A_GRADBENA!F10</f>
        <v>0</v>
      </c>
      <c r="E31" s="13"/>
    </row>
    <row r="32" spans="1:7">
      <c r="A32" s="52" t="str">
        <f>A_GRADBENA!A11</f>
        <v>A5.</v>
      </c>
      <c r="B32" s="52" t="str">
        <f>A_GRADBENA!B11</f>
        <v>ZIDARSKA DELA</v>
      </c>
      <c r="C32" s="52"/>
      <c r="D32" s="53">
        <f>A_GRADBENA!F11</f>
        <v>0</v>
      </c>
      <c r="E32" s="9"/>
    </row>
    <row r="33" spans="1:5">
      <c r="A33" s="52" t="str">
        <f>A_GRADBENA!A12</f>
        <v>A6.</v>
      </c>
      <c r="B33" s="52" t="str">
        <f>A_GRADBENA!B12</f>
        <v>RAZNA GRADBENA DELA</v>
      </c>
      <c r="C33" s="52"/>
      <c r="D33" s="53">
        <f>A_GRADBENA!F12</f>
        <v>0</v>
      </c>
      <c r="E33" s="9"/>
    </row>
    <row r="34" spans="1:5">
      <c r="A34" s="54"/>
      <c r="B34" s="55"/>
      <c r="C34" s="56"/>
      <c r="D34" s="57"/>
      <c r="E34" s="9"/>
    </row>
    <row r="35" spans="1:5">
      <c r="A35" s="58" t="s">
        <v>26</v>
      </c>
      <c r="B35" s="59" t="s">
        <v>27</v>
      </c>
      <c r="C35" s="60"/>
      <c r="D35" s="61">
        <f>SUM(D28:D33)</f>
        <v>0</v>
      </c>
      <c r="E35" s="9"/>
    </row>
    <row r="36" spans="1:5">
      <c r="A36" s="62"/>
      <c r="B36" s="43"/>
      <c r="C36" s="43"/>
      <c r="D36" s="44"/>
      <c r="E36" s="9"/>
    </row>
    <row r="37" spans="1:5">
      <c r="A37" s="15"/>
      <c r="B37" s="43"/>
      <c r="C37" s="43"/>
      <c r="D37" s="44"/>
      <c r="E37" s="19"/>
    </row>
    <row r="38" spans="1:5">
      <c r="A38" s="15"/>
      <c r="B38" s="43"/>
      <c r="C38" s="43"/>
      <c r="D38" s="44"/>
      <c r="E38" s="9"/>
    </row>
    <row r="39" spans="1:5">
      <c r="A39" s="45" t="s">
        <v>28</v>
      </c>
      <c r="B39" s="46" t="s">
        <v>29</v>
      </c>
      <c r="C39" s="47"/>
      <c r="D39" s="48"/>
      <c r="E39" s="19"/>
    </row>
    <row r="40" spans="1:5">
      <c r="A40" s="63"/>
      <c r="B40" s="50"/>
      <c r="C40" s="50"/>
      <c r="D40" s="51"/>
      <c r="E40" s="19"/>
    </row>
    <row r="41" spans="1:5">
      <c r="A41" s="64">
        <f>B_OBRTNA!A7</f>
        <v>1</v>
      </c>
      <c r="B41" s="26" t="str">
        <f>B_OBRTNA!B7</f>
        <v>KROVSKO-KLEPARSKA DELA</v>
      </c>
      <c r="C41" s="26"/>
      <c r="D41" s="65">
        <f>B_OBRTNA!F7</f>
        <v>0</v>
      </c>
      <c r="E41" s="9"/>
    </row>
    <row r="42" spans="1:5">
      <c r="A42" s="64">
        <f>B_OBRTNA!A8</f>
        <v>2</v>
      </c>
      <c r="B42" s="26" t="str">
        <f>B_OBRTNA!B8</f>
        <v>KLJUČAVNIČARSKA DELA</v>
      </c>
      <c r="C42" s="26"/>
      <c r="D42" s="65">
        <f>B_OBRTNA!F8</f>
        <v>0</v>
      </c>
      <c r="E42" s="19"/>
    </row>
    <row r="43" spans="1:5">
      <c r="A43" s="64">
        <f>B_OBRTNA!A9</f>
        <v>3</v>
      </c>
      <c r="B43" s="26" t="str">
        <f>B_OBRTNA!B9</f>
        <v>PLAVAJOČI PODI</v>
      </c>
      <c r="C43" s="26"/>
      <c r="D43" s="65">
        <f>B_OBRTNA!F9</f>
        <v>0</v>
      </c>
      <c r="E43" s="24"/>
    </row>
    <row r="44" spans="1:5">
      <c r="A44" s="64">
        <f>B_OBRTNA!A10</f>
        <v>4</v>
      </c>
      <c r="B44" s="26" t="str">
        <f>B_OBRTNA!B10</f>
        <v>VINIL TALNE IN STENSKE OBLOGE</v>
      </c>
      <c r="C44" s="26"/>
      <c r="D44" s="65">
        <f>B_OBRTNA!F10</f>
        <v>0</v>
      </c>
      <c r="E44" s="24"/>
    </row>
    <row r="45" spans="1:5">
      <c r="A45" s="64">
        <f>B_OBRTNA!A11</f>
        <v>5</v>
      </c>
      <c r="B45" s="26" t="str">
        <f>B_OBRTNA!B11</f>
        <v>KERAMIČARSKA DELA</v>
      </c>
      <c r="C45" s="26"/>
      <c r="D45" s="65">
        <f>B_OBRTNA!F11</f>
        <v>0</v>
      </c>
      <c r="E45" s="24"/>
    </row>
    <row r="46" spans="1:5">
      <c r="A46" s="64">
        <f>B_OBRTNA!A12</f>
        <v>6</v>
      </c>
      <c r="B46" s="26" t="str">
        <f>B_OBRTNA!B12</f>
        <v>VRATA, OKNA, STENE</v>
      </c>
      <c r="C46" s="43"/>
      <c r="D46" s="65">
        <f>B_OBRTNA!F12</f>
        <v>0</v>
      </c>
      <c r="E46" s="32"/>
    </row>
    <row r="47" spans="1:5">
      <c r="A47" s="64">
        <f>B_OBRTNA!A13</f>
        <v>7</v>
      </c>
      <c r="B47" s="26" t="str">
        <f>B_OBRTNA!B13</f>
        <v>SUHOMONTAŽERSKA DELA:</v>
      </c>
      <c r="C47" s="26"/>
      <c r="D47" s="65">
        <f>B_OBRTNA!F13</f>
        <v>0</v>
      </c>
      <c r="E47" s="32"/>
    </row>
    <row r="48" spans="1:5">
      <c r="A48" s="64">
        <f>B_OBRTNA!A14</f>
        <v>8</v>
      </c>
      <c r="B48" s="26" t="str">
        <f>B_OBRTNA!B14</f>
        <v>SLIKOPLESKARSKA DELA:</v>
      </c>
      <c r="C48" s="26"/>
      <c r="D48" s="65">
        <f>B_OBRTNA!F14</f>
        <v>0</v>
      </c>
      <c r="E48" s="24"/>
    </row>
    <row r="49" spans="1:5">
      <c r="A49" s="64">
        <f>B_OBRTNA!A15</f>
        <v>9</v>
      </c>
      <c r="B49" s="26" t="str">
        <f>B_OBRTNA!B15</f>
        <v>FASADERSKA DELA</v>
      </c>
      <c r="C49" s="43"/>
      <c r="D49" s="65">
        <f>B_OBRTNA!F15</f>
        <v>0</v>
      </c>
      <c r="E49" s="24"/>
    </row>
    <row r="50" spans="1:5">
      <c r="A50" s="64">
        <f>B_OBRTNA!A16</f>
        <v>10</v>
      </c>
      <c r="B50" s="26" t="str">
        <f>B_OBRTNA!B16</f>
        <v>POŽARNA OPREMA</v>
      </c>
      <c r="C50" s="26"/>
      <c r="D50" s="65">
        <f>B_OBRTNA!F16</f>
        <v>0</v>
      </c>
      <c r="E50" s="24"/>
    </row>
    <row r="51" spans="1:5">
      <c r="A51" s="64">
        <f>B_OBRTNA!A17</f>
        <v>11</v>
      </c>
      <c r="B51" s="26" t="str">
        <f>B_OBRTNA!B17</f>
        <v>RAZNE TEHNIČNE STORITVE</v>
      </c>
      <c r="C51" s="26"/>
      <c r="D51" s="65">
        <f>B_OBRTNA!F17</f>
        <v>0</v>
      </c>
      <c r="E51" s="24"/>
    </row>
    <row r="52" spans="1:5">
      <c r="A52" s="64">
        <f>B_OBRTNA!A18</f>
        <v>12</v>
      </c>
      <c r="B52" s="26" t="str">
        <f>B_OBRTNA!B18</f>
        <v>NEPREDVIDENA OBRTNA DELA</v>
      </c>
      <c r="C52" s="26"/>
      <c r="D52" s="65">
        <f>B_OBRTNA!F18</f>
        <v>0</v>
      </c>
      <c r="E52" s="24"/>
    </row>
    <row r="53" spans="1:5">
      <c r="A53" s="66"/>
      <c r="B53" s="55"/>
      <c r="C53" s="56"/>
      <c r="D53" s="67"/>
      <c r="E53" s="24"/>
    </row>
    <row r="54" spans="1:5">
      <c r="A54" s="58" t="s">
        <v>30</v>
      </c>
      <c r="B54" s="59" t="s">
        <v>31</v>
      </c>
      <c r="C54" s="60"/>
      <c r="D54" s="61">
        <f>SUM(D41:D53)</f>
        <v>0</v>
      </c>
      <c r="E54" s="24"/>
    </row>
  </sheetData>
  <mergeCells count="8">
    <mergeCell ref="C5:D5"/>
    <mergeCell ref="B21:D21"/>
    <mergeCell ref="B10:D10"/>
    <mergeCell ref="B19:D19"/>
    <mergeCell ref="C6:D6"/>
    <mergeCell ref="C7:D7"/>
    <mergeCell ref="B9:C9"/>
    <mergeCell ref="C8:D8"/>
  </mergeCells>
  <pageMargins left="1.1811" right="0.39370100000000002" top="0.78740200000000005" bottom="0.39370100000000002" header="0.19685" footer="0.19685"/>
  <pageSetup scale="82" orientation="portrait" r:id="rId1"/>
  <headerFooter>
    <oddFooter>&amp;L&amp;"Arial Narrow,Regular"&amp;8&amp;K000000GO_rekapitulacija&amp;C&amp;"Arial Narrow,Regular"&amp;8&amp;K000000VZOREC_6.05_2022_GO_PREDRAČUN_MAG.xlsx&amp;R&amp;"Arial Narrow,Regular"&amp;8&amp;K000000&amp;P/&amp;N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1"/>
  <sheetViews>
    <sheetView showGridLines="0" view="pageBreakPreview" topLeftCell="A33" zoomScaleNormal="85" zoomScaleSheetLayoutView="100" workbookViewId="0">
      <selection activeCell="E7" sqref="E7"/>
    </sheetView>
  </sheetViews>
  <sheetFormatPr defaultColWidth="11" defaultRowHeight="16.5"/>
  <cols>
    <col min="1" max="1" width="10" style="520" bestFit="1" customWidth="1"/>
    <col min="2" max="2" width="68" style="152" customWidth="1"/>
    <col min="3" max="3" width="11.42578125" style="152" customWidth="1"/>
    <col min="4" max="4" width="11.42578125" style="436" customWidth="1"/>
    <col min="5" max="5" width="11.42578125" style="152" customWidth="1"/>
    <col min="6" max="6" width="17" style="152" customWidth="1"/>
    <col min="7" max="7" width="11" style="152" customWidth="1"/>
    <col min="8" max="16384" width="11" style="152"/>
  </cols>
  <sheetData>
    <row r="1" spans="1:6" ht="19.5" thickBot="1">
      <c r="A1" s="476" t="s">
        <v>32</v>
      </c>
      <c r="B1" s="201" t="s">
        <v>33</v>
      </c>
      <c r="C1" s="200"/>
      <c r="D1" s="200"/>
      <c r="E1" s="202"/>
      <c r="F1" s="203"/>
    </row>
    <row r="2" spans="1:6">
      <c r="A2" s="477"/>
      <c r="B2" s="206"/>
      <c r="C2" s="207"/>
      <c r="D2" s="208"/>
      <c r="E2" s="209"/>
      <c r="F2" s="210"/>
    </row>
    <row r="3" spans="1:6" ht="238.9" customHeight="1">
      <c r="A3" s="478"/>
      <c r="B3" s="671" t="s">
        <v>209</v>
      </c>
      <c r="C3" s="672"/>
      <c r="D3" s="672"/>
      <c r="E3" s="672"/>
      <c r="F3" s="672"/>
    </row>
    <row r="4" spans="1:6" ht="17.25" thickBot="1">
      <c r="A4" s="479"/>
      <c r="B4" s="212"/>
      <c r="C4" s="213"/>
      <c r="D4" s="214"/>
      <c r="E4" s="215"/>
      <c r="F4" s="397"/>
    </row>
    <row r="5" spans="1:6">
      <c r="A5" s="480" t="s">
        <v>32</v>
      </c>
      <c r="B5" s="216" t="s">
        <v>34</v>
      </c>
      <c r="C5" s="217"/>
      <c r="D5" s="217"/>
      <c r="E5" s="218"/>
      <c r="F5" s="398" t="s">
        <v>35</v>
      </c>
    </row>
    <row r="6" spans="1:6" ht="18.75">
      <c r="A6" s="481"/>
      <c r="B6" s="219"/>
      <c r="C6" s="220"/>
      <c r="D6" s="221"/>
      <c r="E6" s="222"/>
      <c r="F6" s="399"/>
    </row>
    <row r="7" spans="1:6">
      <c r="A7" s="482" t="s">
        <v>48</v>
      </c>
      <c r="B7" s="223" t="str">
        <f>B22</f>
        <v>PRIPRAVLJALNA DELA</v>
      </c>
      <c r="C7" s="224"/>
      <c r="D7" s="225"/>
      <c r="E7" s="226"/>
      <c r="F7" s="400">
        <f>F60</f>
        <v>0</v>
      </c>
    </row>
    <row r="8" spans="1:6">
      <c r="A8" s="482" t="s">
        <v>52</v>
      </c>
      <c r="B8" s="223" t="str">
        <f>B64</f>
        <v>ZEMELJSKA DELA</v>
      </c>
      <c r="C8" s="224"/>
      <c r="D8" s="225"/>
      <c r="E8" s="226"/>
      <c r="F8" s="400">
        <f>F196</f>
        <v>0</v>
      </c>
    </row>
    <row r="9" spans="1:6">
      <c r="A9" s="482" t="s">
        <v>60</v>
      </c>
      <c r="B9" s="223" t="str">
        <f>B200</f>
        <v>BETONSKA DELA</v>
      </c>
      <c r="C9" s="224"/>
      <c r="D9" s="225"/>
      <c r="E9" s="226"/>
      <c r="F9" s="400">
        <f>F279</f>
        <v>0</v>
      </c>
    </row>
    <row r="10" spans="1:6">
      <c r="A10" s="482" t="s">
        <v>66</v>
      </c>
      <c r="B10" s="223" t="str">
        <f>B283</f>
        <v>TESARSKA DELA</v>
      </c>
      <c r="C10" s="224"/>
      <c r="D10" s="225"/>
      <c r="E10" s="226"/>
      <c r="F10" s="400">
        <f>F345</f>
        <v>0</v>
      </c>
    </row>
    <row r="11" spans="1:6">
      <c r="A11" s="482" t="s">
        <v>70</v>
      </c>
      <c r="B11" s="223" t="str">
        <f>B349</f>
        <v>ZIDARSKA DELA</v>
      </c>
      <c r="C11" s="224"/>
      <c r="D11" s="225"/>
      <c r="E11" s="226"/>
      <c r="F11" s="400">
        <f>F424</f>
        <v>0</v>
      </c>
    </row>
    <row r="12" spans="1:6">
      <c r="A12" s="482" t="s">
        <v>192</v>
      </c>
      <c r="B12" s="223" t="s">
        <v>195</v>
      </c>
      <c r="C12" s="224"/>
      <c r="D12" s="225"/>
      <c r="E12" s="226"/>
      <c r="F12" s="400">
        <f>F436</f>
        <v>0</v>
      </c>
    </row>
    <row r="13" spans="1:6">
      <c r="A13" s="483"/>
      <c r="B13" s="227"/>
      <c r="C13" s="228"/>
      <c r="D13" s="229"/>
      <c r="E13" s="230"/>
      <c r="F13" s="401"/>
    </row>
    <row r="14" spans="1:6" ht="17.25" thickBot="1">
      <c r="A14" s="484"/>
      <c r="B14" s="231" t="s">
        <v>41</v>
      </c>
      <c r="C14" s="232"/>
      <c r="D14" s="232"/>
      <c r="E14" s="233"/>
      <c r="F14" s="402">
        <f>SUM(F7:F13)</f>
        <v>0</v>
      </c>
    </row>
    <row r="15" spans="1:6">
      <c r="A15" s="485"/>
      <c r="B15" s="403"/>
      <c r="C15" s="404"/>
      <c r="D15" s="405"/>
      <c r="E15" s="406"/>
      <c r="F15" s="407"/>
    </row>
    <row r="16" spans="1:6">
      <c r="A16" s="486"/>
      <c r="B16" s="408"/>
      <c r="C16" s="409"/>
      <c r="D16" s="410"/>
      <c r="E16" s="411"/>
      <c r="F16" s="412"/>
    </row>
    <row r="17" spans="1:6">
      <c r="A17" s="486"/>
      <c r="B17" s="408"/>
      <c r="C17" s="409"/>
      <c r="D17" s="410"/>
      <c r="E17" s="411"/>
      <c r="F17" s="412"/>
    </row>
    <row r="18" spans="1:6" ht="18.75">
      <c r="A18" s="487" t="s">
        <v>32</v>
      </c>
      <c r="B18" s="243" t="s">
        <v>33</v>
      </c>
      <c r="C18" s="244"/>
      <c r="D18" s="244"/>
      <c r="E18" s="245"/>
      <c r="F18" s="244"/>
    </row>
    <row r="19" spans="1:6" s="417" customFormat="1" ht="12.75">
      <c r="A19" s="670" t="s">
        <v>42</v>
      </c>
      <c r="B19" s="413" t="s">
        <v>43</v>
      </c>
      <c r="C19" s="414" t="s">
        <v>44</v>
      </c>
      <c r="D19" s="415" t="s">
        <v>45</v>
      </c>
      <c r="E19" s="415" t="s">
        <v>46</v>
      </c>
      <c r="F19" s="416" t="s">
        <v>47</v>
      </c>
    </row>
    <row r="20" spans="1:6">
      <c r="A20" s="488"/>
      <c r="B20" s="418"/>
      <c r="C20" s="419"/>
      <c r="D20" s="420"/>
      <c r="E20" s="421"/>
      <c r="F20" s="422"/>
    </row>
    <row r="21" spans="1:6">
      <c r="A21" s="486"/>
      <c r="B21" s="408"/>
      <c r="C21" s="409"/>
      <c r="D21" s="410"/>
      <c r="E21" s="411"/>
      <c r="F21" s="412"/>
    </row>
    <row r="22" spans="1:6" ht="17.25" thickBot="1">
      <c r="A22" s="489" t="s">
        <v>48</v>
      </c>
      <c r="B22" s="423" t="s">
        <v>36</v>
      </c>
      <c r="C22" s="424"/>
      <c r="D22" s="425"/>
      <c r="E22" s="425"/>
      <c r="F22" s="426"/>
    </row>
    <row r="23" spans="1:6">
      <c r="A23" s="490"/>
      <c r="B23" s="427"/>
      <c r="C23" s="428"/>
      <c r="D23" s="235"/>
      <c r="E23" s="429"/>
      <c r="F23" s="430"/>
    </row>
    <row r="24" spans="1:6">
      <c r="A24" s="491"/>
      <c r="B24" s="375"/>
      <c r="C24" s="431"/>
      <c r="D24" s="302"/>
      <c r="E24" s="377"/>
      <c r="F24" s="432"/>
    </row>
    <row r="25" spans="1:6" s="433" customFormat="1" ht="78" customHeight="1">
      <c r="A25" s="533" t="s">
        <v>587</v>
      </c>
      <c r="B25" s="391" t="s">
        <v>433</v>
      </c>
      <c r="C25" s="169"/>
      <c r="D25" s="160"/>
      <c r="E25" s="160"/>
      <c r="F25" s="170"/>
    </row>
    <row r="26" spans="1:6" s="433" customFormat="1" ht="13.5">
      <c r="A26" s="493"/>
      <c r="B26" s="392"/>
      <c r="C26" s="169"/>
      <c r="D26" s="160"/>
      <c r="E26" s="160"/>
      <c r="F26" s="170"/>
    </row>
    <row r="27" spans="1:6" s="433" customFormat="1" ht="13.5">
      <c r="A27" s="494"/>
      <c r="B27" s="274" t="s">
        <v>187</v>
      </c>
      <c r="C27" s="190" t="s">
        <v>49</v>
      </c>
      <c r="D27" s="608">
        <v>1</v>
      </c>
      <c r="E27" s="156"/>
      <c r="F27" s="191">
        <f>D27*E27</f>
        <v>0</v>
      </c>
    </row>
    <row r="28" spans="1:6" s="433" customFormat="1" ht="13.5">
      <c r="A28" s="495"/>
      <c r="B28" s="192"/>
      <c r="C28" s="176"/>
      <c r="D28" s="177"/>
      <c r="E28" s="271"/>
      <c r="F28" s="178"/>
    </row>
    <row r="29" spans="1:6" s="433" customFormat="1" ht="13.5">
      <c r="A29" s="495"/>
      <c r="B29" s="392"/>
      <c r="C29" s="169"/>
      <c r="D29" s="160"/>
      <c r="E29" s="272"/>
      <c r="F29" s="170"/>
    </row>
    <row r="30" spans="1:6" s="433" customFormat="1" ht="40.5">
      <c r="A30" s="533" t="s">
        <v>588</v>
      </c>
      <c r="B30" s="391" t="s">
        <v>50</v>
      </c>
      <c r="C30" s="267"/>
      <c r="D30" s="160"/>
      <c r="E30" s="160"/>
      <c r="F30" s="170"/>
    </row>
    <row r="31" spans="1:6" s="433" customFormat="1" ht="13.5">
      <c r="A31" s="496"/>
      <c r="B31" s="392"/>
      <c r="C31" s="267"/>
      <c r="D31" s="160"/>
      <c r="E31" s="160"/>
      <c r="F31" s="170"/>
    </row>
    <row r="32" spans="1:6" s="433" customFormat="1" ht="13.5">
      <c r="A32" s="494"/>
      <c r="B32" s="274" t="s">
        <v>186</v>
      </c>
      <c r="C32" s="190" t="s">
        <v>49</v>
      </c>
      <c r="D32" s="608">
        <v>1</v>
      </c>
      <c r="E32" s="156"/>
      <c r="F32" s="191">
        <f>D32*E32</f>
        <v>0</v>
      </c>
    </row>
    <row r="33" spans="1:6" s="433" customFormat="1" ht="13.5">
      <c r="A33" s="495"/>
      <c r="B33" s="192"/>
      <c r="C33" s="176"/>
      <c r="D33" s="177"/>
      <c r="E33" s="271"/>
      <c r="F33" s="178"/>
    </row>
    <row r="34" spans="1:6" s="433" customFormat="1" ht="13.5">
      <c r="A34" s="495"/>
      <c r="B34" s="392"/>
      <c r="C34" s="169"/>
      <c r="D34" s="160"/>
      <c r="E34" s="272"/>
      <c r="F34" s="170"/>
    </row>
    <row r="35" spans="1:6" s="433" customFormat="1" ht="27">
      <c r="A35" s="533" t="s">
        <v>589</v>
      </c>
      <c r="B35" s="391" t="s">
        <v>432</v>
      </c>
      <c r="C35" s="267"/>
      <c r="D35" s="160"/>
      <c r="E35" s="160"/>
      <c r="F35" s="170"/>
    </row>
    <row r="36" spans="1:6" s="433" customFormat="1" ht="13.5">
      <c r="A36" s="496"/>
      <c r="B36" s="392"/>
      <c r="C36" s="267"/>
      <c r="D36" s="160"/>
      <c r="E36" s="160"/>
      <c r="F36" s="170"/>
    </row>
    <row r="37" spans="1:6" s="433" customFormat="1" ht="13.5">
      <c r="A37" s="494"/>
      <c r="B37" s="627" t="s">
        <v>184</v>
      </c>
      <c r="C37" s="628" t="s">
        <v>49</v>
      </c>
      <c r="D37" s="632">
        <v>1</v>
      </c>
      <c r="E37" s="629"/>
      <c r="F37" s="630">
        <f>D37*E37</f>
        <v>0</v>
      </c>
    </row>
    <row r="38" spans="1:6" s="434" customFormat="1" ht="13.5">
      <c r="A38" s="497"/>
      <c r="B38" s="163"/>
      <c r="C38" s="194"/>
      <c r="D38" s="195"/>
      <c r="E38" s="281"/>
      <c r="F38" s="187"/>
    </row>
    <row r="39" spans="1:6" s="434" customFormat="1" ht="13.5">
      <c r="A39" s="497"/>
      <c r="B39" s="163"/>
      <c r="C39" s="194"/>
      <c r="D39" s="195"/>
      <c r="E39" s="281"/>
      <c r="F39" s="187"/>
    </row>
    <row r="40" spans="1:6" s="433" customFormat="1" ht="27">
      <c r="A40" s="533" t="s">
        <v>590</v>
      </c>
      <c r="B40" s="391" t="s">
        <v>149</v>
      </c>
      <c r="C40" s="267"/>
      <c r="D40" s="160"/>
      <c r="E40" s="160"/>
      <c r="F40" s="170"/>
    </row>
    <row r="41" spans="1:6" s="433" customFormat="1" ht="13.5">
      <c r="A41" s="496"/>
      <c r="B41" s="392"/>
      <c r="C41" s="267"/>
      <c r="D41" s="160"/>
      <c r="E41" s="160"/>
      <c r="F41" s="170"/>
    </row>
    <row r="42" spans="1:6" s="434" customFormat="1" ht="13.5">
      <c r="A42" s="498"/>
      <c r="B42" s="435" t="s">
        <v>185</v>
      </c>
      <c r="C42" s="396" t="s">
        <v>75</v>
      </c>
      <c r="D42" s="633">
        <v>32</v>
      </c>
      <c r="E42" s="198"/>
      <c r="F42" s="187">
        <f>D42*E42</f>
        <v>0</v>
      </c>
    </row>
    <row r="43" spans="1:6" s="434" customFormat="1" ht="13.5">
      <c r="A43" s="497"/>
      <c r="B43" s="163"/>
      <c r="C43" s="194"/>
      <c r="D43" s="195"/>
      <c r="E43" s="281"/>
      <c r="F43" s="187"/>
    </row>
    <row r="44" spans="1:6" s="434" customFormat="1" ht="13.5">
      <c r="A44" s="497"/>
      <c r="B44" s="163"/>
      <c r="C44" s="194"/>
      <c r="D44" s="195"/>
      <c r="E44" s="281"/>
      <c r="F44" s="187"/>
    </row>
    <row r="45" spans="1:6" s="433" customFormat="1" ht="13.5">
      <c r="A45" s="533" t="s">
        <v>591</v>
      </c>
      <c r="B45" s="391" t="s">
        <v>182</v>
      </c>
      <c r="C45" s="267"/>
      <c r="D45" s="160"/>
      <c r="E45" s="160"/>
      <c r="F45" s="170"/>
    </row>
    <row r="46" spans="1:6" s="433" customFormat="1" ht="13.5">
      <c r="A46" s="496"/>
      <c r="B46" s="392"/>
      <c r="C46" s="267"/>
      <c r="D46" s="160"/>
      <c r="E46" s="160"/>
      <c r="F46" s="170"/>
    </row>
    <row r="47" spans="1:6" s="434" customFormat="1" ht="13.5">
      <c r="A47" s="498"/>
      <c r="B47" s="627" t="s">
        <v>183</v>
      </c>
      <c r="C47" s="628" t="s">
        <v>136</v>
      </c>
      <c r="D47" s="632">
        <v>1</v>
      </c>
      <c r="E47" s="629"/>
      <c r="F47" s="630">
        <f>D47*E47</f>
        <v>0</v>
      </c>
    </row>
    <row r="48" spans="1:6" s="434" customFormat="1" ht="13.5">
      <c r="A48" s="497"/>
      <c r="B48" s="163"/>
      <c r="C48" s="194"/>
      <c r="D48" s="195"/>
      <c r="E48" s="281"/>
      <c r="F48" s="187"/>
    </row>
    <row r="49" spans="1:6" s="434" customFormat="1" ht="13.5">
      <c r="A49" s="497"/>
      <c r="B49" s="163"/>
      <c r="C49" s="194"/>
      <c r="D49" s="195"/>
      <c r="E49" s="281"/>
      <c r="F49" s="187"/>
    </row>
    <row r="50" spans="1:6" s="433" customFormat="1" ht="13.5">
      <c r="A50" s="533" t="s">
        <v>592</v>
      </c>
      <c r="B50" s="391" t="s">
        <v>511</v>
      </c>
      <c r="C50" s="267"/>
      <c r="D50" s="160"/>
      <c r="E50" s="160"/>
      <c r="F50" s="170"/>
    </row>
    <row r="51" spans="1:6" s="433" customFormat="1" ht="13.5">
      <c r="A51" s="496"/>
      <c r="B51" s="392"/>
      <c r="C51" s="267"/>
      <c r="D51" s="160"/>
      <c r="E51" s="160"/>
      <c r="F51" s="170"/>
    </row>
    <row r="52" spans="1:6" s="434" customFormat="1" ht="13.5">
      <c r="A52" s="498"/>
      <c r="B52" s="435" t="s">
        <v>512</v>
      </c>
      <c r="C52" s="396" t="s">
        <v>49</v>
      </c>
      <c r="D52" s="633">
        <v>1</v>
      </c>
      <c r="E52" s="198"/>
      <c r="F52" s="187">
        <f>D52*E52</f>
        <v>0</v>
      </c>
    </row>
    <row r="53" spans="1:6" s="434" customFormat="1" ht="13.5">
      <c r="A53" s="497"/>
      <c r="B53" s="163"/>
      <c r="C53" s="194"/>
      <c r="D53" s="195"/>
      <c r="E53" s="281"/>
      <c r="F53" s="187"/>
    </row>
    <row r="54" spans="1:6" s="434" customFormat="1" ht="13.5">
      <c r="A54" s="497"/>
      <c r="B54" s="163"/>
      <c r="C54" s="194"/>
      <c r="D54" s="195"/>
      <c r="E54" s="281"/>
      <c r="F54" s="187"/>
    </row>
    <row r="55" spans="1:6" s="433" customFormat="1" ht="27">
      <c r="A55" s="533" t="s">
        <v>593</v>
      </c>
      <c r="B55" s="391" t="s">
        <v>514</v>
      </c>
      <c r="C55" s="267"/>
      <c r="D55" s="160"/>
      <c r="E55" s="160"/>
      <c r="F55" s="170"/>
    </row>
    <row r="56" spans="1:6" s="433" customFormat="1" ht="13.5">
      <c r="A56" s="496"/>
      <c r="B56" s="392"/>
      <c r="C56" s="267"/>
      <c r="D56" s="160"/>
      <c r="E56" s="160"/>
      <c r="F56" s="170"/>
    </row>
    <row r="57" spans="1:6" s="434" customFormat="1" ht="13.5">
      <c r="A57" s="498"/>
      <c r="B57" s="435" t="s">
        <v>513</v>
      </c>
      <c r="C57" s="396" t="s">
        <v>49</v>
      </c>
      <c r="D57" s="633">
        <v>1</v>
      </c>
      <c r="E57" s="198"/>
      <c r="F57" s="187">
        <f>D57*E57</f>
        <v>0</v>
      </c>
    </row>
    <row r="58" spans="1:6" s="434" customFormat="1" ht="13.5">
      <c r="A58" s="497"/>
      <c r="B58" s="163"/>
      <c r="C58" s="194"/>
      <c r="D58" s="195"/>
      <c r="E58" s="281"/>
      <c r="F58" s="187"/>
    </row>
    <row r="59" spans="1:6" s="433" customFormat="1" ht="14.25" thickBot="1">
      <c r="A59" s="497"/>
      <c r="B59" s="163"/>
      <c r="C59" s="194"/>
      <c r="D59" s="195"/>
      <c r="E59" s="281"/>
      <c r="F59" s="187"/>
    </row>
    <row r="60" spans="1:6" s="436" customFormat="1">
      <c r="A60" s="499" t="s">
        <v>48</v>
      </c>
      <c r="B60" s="313" t="str">
        <f>B22</f>
        <v>PRIPRAVLJALNA DELA</v>
      </c>
      <c r="C60" s="313" t="s">
        <v>51</v>
      </c>
      <c r="D60" s="314"/>
      <c r="E60" s="314"/>
      <c r="F60" s="315">
        <f>SUM(F25:F59)</f>
        <v>0</v>
      </c>
    </row>
    <row r="61" spans="1:6">
      <c r="A61" s="500"/>
      <c r="B61" s="437"/>
      <c r="C61" s="153"/>
      <c r="D61" s="351"/>
      <c r="E61" s="153"/>
      <c r="F61" s="153"/>
    </row>
    <row r="62" spans="1:6">
      <c r="A62" s="501"/>
      <c r="B62" s="438"/>
      <c r="C62" s="154"/>
      <c r="D62" s="322"/>
      <c r="E62" s="154"/>
      <c r="F62" s="154"/>
    </row>
    <row r="63" spans="1:6">
      <c r="A63" s="486"/>
      <c r="B63" s="408"/>
      <c r="C63" s="409"/>
      <c r="D63" s="410"/>
      <c r="E63" s="411"/>
      <c r="F63" s="412"/>
    </row>
    <row r="64" spans="1:6" ht="17.25" thickBot="1">
      <c r="A64" s="489" t="s">
        <v>52</v>
      </c>
      <c r="B64" s="423" t="s">
        <v>37</v>
      </c>
      <c r="C64" s="424"/>
      <c r="D64" s="425"/>
      <c r="E64" s="425"/>
      <c r="F64" s="426"/>
    </row>
    <row r="65" spans="1:6">
      <c r="A65" s="502"/>
      <c r="B65" s="427"/>
      <c r="C65" s="428"/>
      <c r="D65" s="235"/>
      <c r="E65" s="429"/>
      <c r="F65" s="430"/>
    </row>
    <row r="66" spans="1:6">
      <c r="A66" s="503"/>
      <c r="B66" s="375"/>
      <c r="C66" s="431"/>
      <c r="D66" s="302"/>
      <c r="E66" s="377"/>
      <c r="F66" s="432"/>
    </row>
    <row r="67" spans="1:6" ht="27">
      <c r="A67" s="504"/>
      <c r="B67" s="373" t="s">
        <v>312</v>
      </c>
      <c r="C67" s="185"/>
      <c r="D67" s="195"/>
      <c r="E67" s="281"/>
      <c r="F67" s="439"/>
    </row>
    <row r="68" spans="1:6" ht="239.45" customHeight="1">
      <c r="A68" s="496"/>
      <c r="B68" s="392" t="s">
        <v>573</v>
      </c>
      <c r="C68" s="179"/>
      <c r="D68" s="160"/>
      <c r="E68" s="272"/>
      <c r="F68" s="440"/>
    </row>
    <row r="69" spans="1:6">
      <c r="A69" s="504"/>
      <c r="B69" s="373"/>
      <c r="C69" s="185"/>
      <c r="D69" s="195"/>
      <c r="E69" s="281"/>
      <c r="F69" s="439"/>
    </row>
    <row r="70" spans="1:6">
      <c r="A70" s="504"/>
      <c r="B70" s="373"/>
      <c r="C70" s="185"/>
      <c r="D70" s="195"/>
      <c r="E70" s="281"/>
      <c r="F70" s="439"/>
    </row>
    <row r="71" spans="1:6" ht="40.5">
      <c r="A71" s="533" t="s">
        <v>594</v>
      </c>
      <c r="B71" s="391" t="s">
        <v>468</v>
      </c>
      <c r="C71" s="267"/>
      <c r="D71" s="160"/>
      <c r="E71" s="160"/>
      <c r="F71" s="170"/>
    </row>
    <row r="72" spans="1:6">
      <c r="A72" s="505"/>
      <c r="B72" s="391" t="s">
        <v>53</v>
      </c>
      <c r="C72" s="297"/>
      <c r="D72" s="297"/>
      <c r="E72" s="297"/>
      <c r="F72" s="297"/>
    </row>
    <row r="73" spans="1:6">
      <c r="A73" s="506"/>
      <c r="B73" s="276" t="s">
        <v>199</v>
      </c>
      <c r="C73" s="277"/>
      <c r="D73" s="278"/>
      <c r="E73" s="278"/>
      <c r="F73" s="279"/>
    </row>
    <row r="74" spans="1:6">
      <c r="A74" s="507"/>
      <c r="B74" s="441"/>
      <c r="C74" s="442"/>
      <c r="D74" s="443"/>
      <c r="E74" s="443"/>
      <c r="F74" s="444"/>
    </row>
    <row r="75" spans="1:6">
      <c r="A75" s="508"/>
      <c r="B75" s="274" t="s">
        <v>469</v>
      </c>
      <c r="C75" s="173" t="s">
        <v>210</v>
      </c>
      <c r="D75" s="270">
        <v>78</v>
      </c>
      <c r="E75" s="156"/>
      <c r="F75" s="174">
        <f>D75*E75</f>
        <v>0</v>
      </c>
    </row>
    <row r="76" spans="1:6">
      <c r="A76" s="505"/>
      <c r="B76" s="192"/>
      <c r="C76" s="176"/>
      <c r="D76" s="177"/>
      <c r="E76" s="271"/>
      <c r="F76" s="178"/>
    </row>
    <row r="77" spans="1:6">
      <c r="A77" s="505"/>
      <c r="B77" s="392"/>
      <c r="C77" s="169"/>
      <c r="D77" s="160"/>
      <c r="E77" s="272"/>
      <c r="F77" s="170"/>
    </row>
    <row r="78" spans="1:6" ht="87.6" customHeight="1">
      <c r="A78" s="533" t="s">
        <v>595</v>
      </c>
      <c r="B78" s="391" t="s">
        <v>439</v>
      </c>
      <c r="C78" s="267"/>
      <c r="D78" s="160"/>
      <c r="E78" s="160"/>
      <c r="F78" s="170"/>
    </row>
    <row r="79" spans="1:6" ht="27.75">
      <c r="A79" s="506"/>
      <c r="B79" s="276" t="s">
        <v>436</v>
      </c>
      <c r="C79" s="277"/>
      <c r="D79" s="278"/>
      <c r="E79" s="278"/>
      <c r="F79" s="279"/>
    </row>
    <row r="80" spans="1:6">
      <c r="A80" s="507"/>
      <c r="B80" s="441"/>
      <c r="C80" s="442"/>
      <c r="D80" s="443"/>
      <c r="E80" s="443"/>
      <c r="F80" s="444"/>
    </row>
    <row r="81" spans="1:6">
      <c r="A81" s="508"/>
      <c r="B81" s="274" t="s">
        <v>441</v>
      </c>
      <c r="C81" s="173" t="s">
        <v>210</v>
      </c>
      <c r="D81" s="603">
        <v>272</v>
      </c>
      <c r="E81" s="156"/>
      <c r="F81" s="174">
        <f>D81*E81</f>
        <v>0</v>
      </c>
    </row>
    <row r="82" spans="1:6">
      <c r="A82" s="505"/>
      <c r="B82" s="192"/>
      <c r="C82" s="176"/>
      <c r="D82" s="177"/>
      <c r="E82" s="271"/>
      <c r="F82" s="178"/>
    </row>
    <row r="83" spans="1:6">
      <c r="A83" s="505"/>
      <c r="B83" s="392"/>
      <c r="C83" s="169"/>
      <c r="D83" s="160"/>
      <c r="E83" s="272"/>
      <c r="F83" s="170"/>
    </row>
    <row r="84" spans="1:6" ht="82.15" customHeight="1">
      <c r="A84" s="533" t="s">
        <v>596</v>
      </c>
      <c r="B84" s="391" t="s">
        <v>437</v>
      </c>
      <c r="C84" s="267"/>
      <c r="D84" s="160"/>
      <c r="E84" s="160"/>
      <c r="F84" s="170"/>
    </row>
    <row r="85" spans="1:6" ht="30.6" customHeight="1">
      <c r="A85" s="533"/>
      <c r="B85" s="197" t="s">
        <v>466</v>
      </c>
      <c r="C85" s="268"/>
      <c r="D85" s="195"/>
      <c r="E85" s="195"/>
      <c r="F85" s="187"/>
    </row>
    <row r="86" spans="1:6">
      <c r="A86" s="506"/>
      <c r="B86" s="276" t="s">
        <v>438</v>
      </c>
      <c r="C86" s="277"/>
      <c r="D86" s="278"/>
      <c r="E86" s="278"/>
      <c r="F86" s="279"/>
    </row>
    <row r="87" spans="1:6">
      <c r="A87" s="507"/>
      <c r="B87" s="441"/>
      <c r="C87" s="442"/>
      <c r="D87" s="443"/>
      <c r="E87" s="443"/>
      <c r="F87" s="444"/>
    </row>
    <row r="88" spans="1:6">
      <c r="A88" s="508"/>
      <c r="B88" s="274" t="s">
        <v>440</v>
      </c>
      <c r="C88" s="173" t="s">
        <v>210</v>
      </c>
      <c r="D88" s="603">
        <v>246</v>
      </c>
      <c r="E88" s="156"/>
      <c r="F88" s="174">
        <f>D88*E88</f>
        <v>0</v>
      </c>
    </row>
    <row r="89" spans="1:6">
      <c r="A89" s="505"/>
      <c r="B89" s="192"/>
      <c r="C89" s="176"/>
      <c r="D89" s="177"/>
      <c r="E89" s="271"/>
      <c r="F89" s="178"/>
    </row>
    <row r="90" spans="1:6">
      <c r="A90" s="505"/>
      <c r="B90" s="392"/>
      <c r="C90" s="169"/>
      <c r="D90" s="160"/>
      <c r="E90" s="272"/>
      <c r="F90" s="170"/>
    </row>
    <row r="91" spans="1:6" ht="85.9" customHeight="1">
      <c r="A91" s="533" t="s">
        <v>597</v>
      </c>
      <c r="B91" s="391" t="s">
        <v>453</v>
      </c>
      <c r="C91" s="169"/>
      <c r="D91" s="160"/>
      <c r="E91" s="160"/>
      <c r="F91" s="170"/>
    </row>
    <row r="92" spans="1:6">
      <c r="A92" s="496"/>
      <c r="B92" s="392"/>
      <c r="C92" s="169"/>
      <c r="D92" s="160"/>
      <c r="E92" s="160"/>
      <c r="F92" s="170"/>
    </row>
    <row r="93" spans="1:6">
      <c r="A93" s="494"/>
      <c r="B93" s="274" t="s">
        <v>452</v>
      </c>
      <c r="C93" s="190" t="s">
        <v>64</v>
      </c>
      <c r="D93" s="603">
        <v>1</v>
      </c>
      <c r="E93" s="156"/>
      <c r="F93" s="191">
        <f>D93*E93</f>
        <v>0</v>
      </c>
    </row>
    <row r="94" spans="1:6">
      <c r="A94" s="495"/>
      <c r="B94" s="192"/>
      <c r="C94" s="176"/>
      <c r="D94" s="177"/>
      <c r="E94" s="271"/>
      <c r="F94" s="178"/>
    </row>
    <row r="95" spans="1:6">
      <c r="A95" s="505"/>
      <c r="B95" s="392"/>
      <c r="C95" s="169"/>
      <c r="D95" s="160"/>
      <c r="E95" s="272"/>
      <c r="F95" s="170"/>
    </row>
    <row r="96" spans="1:6" ht="59.45" customHeight="1">
      <c r="A96" s="533" t="s">
        <v>598</v>
      </c>
      <c r="B96" s="391" t="s">
        <v>455</v>
      </c>
      <c r="C96" s="169"/>
      <c r="D96" s="160"/>
      <c r="E96" s="160"/>
      <c r="F96" s="170"/>
    </row>
    <row r="97" spans="1:6">
      <c r="A97" s="496"/>
      <c r="B97" s="392"/>
      <c r="C97" s="169"/>
      <c r="D97" s="160"/>
      <c r="E97" s="160"/>
      <c r="F97" s="170"/>
    </row>
    <row r="98" spans="1:6">
      <c r="A98" s="494"/>
      <c r="B98" s="274" t="s">
        <v>454</v>
      </c>
      <c r="C98" s="190" t="s">
        <v>136</v>
      </c>
      <c r="D98" s="603">
        <v>1</v>
      </c>
      <c r="E98" s="156"/>
      <c r="F98" s="191">
        <f>D98*E98</f>
        <v>0</v>
      </c>
    </row>
    <row r="99" spans="1:6">
      <c r="A99" s="495"/>
      <c r="B99" s="192"/>
      <c r="C99" s="176"/>
      <c r="D99" s="177"/>
      <c r="E99" s="271"/>
      <c r="F99" s="178"/>
    </row>
    <row r="100" spans="1:6">
      <c r="A100" s="495"/>
      <c r="B100" s="392"/>
      <c r="C100" s="169"/>
      <c r="D100" s="160"/>
      <c r="E100" s="272"/>
      <c r="F100" s="170"/>
    </row>
    <row r="101" spans="1:6" ht="72.599999999999994" customHeight="1">
      <c r="A101" s="533" t="s">
        <v>599</v>
      </c>
      <c r="B101" s="391" t="s">
        <v>457</v>
      </c>
      <c r="C101" s="267"/>
      <c r="D101" s="160"/>
      <c r="E101" s="160"/>
      <c r="F101" s="170"/>
    </row>
    <row r="102" spans="1:6">
      <c r="A102" s="496"/>
      <c r="B102" s="392"/>
      <c r="C102" s="297"/>
      <c r="D102" s="297"/>
      <c r="E102" s="297"/>
      <c r="F102" s="297"/>
    </row>
    <row r="103" spans="1:6">
      <c r="A103" s="494"/>
      <c r="B103" s="274" t="s">
        <v>456</v>
      </c>
      <c r="C103" s="190" t="s">
        <v>58</v>
      </c>
      <c r="D103" s="603">
        <v>26</v>
      </c>
      <c r="E103" s="156"/>
      <c r="F103" s="191">
        <f>D103*E103</f>
        <v>0</v>
      </c>
    </row>
    <row r="104" spans="1:6">
      <c r="A104" s="495"/>
      <c r="B104" s="192"/>
      <c r="C104" s="176"/>
      <c r="D104" s="177"/>
      <c r="E104" s="271"/>
      <c r="F104" s="178"/>
    </row>
    <row r="105" spans="1:6">
      <c r="A105" s="505"/>
      <c r="B105" s="392"/>
      <c r="C105" s="169"/>
      <c r="D105" s="160"/>
      <c r="E105" s="272"/>
      <c r="F105" s="170"/>
    </row>
    <row r="106" spans="1:6" ht="81">
      <c r="A106" s="533" t="s">
        <v>600</v>
      </c>
      <c r="B106" s="391" t="s">
        <v>449</v>
      </c>
      <c r="C106" s="267"/>
      <c r="D106" s="160"/>
      <c r="E106" s="160"/>
      <c r="F106" s="170"/>
    </row>
    <row r="107" spans="1:6">
      <c r="A107" s="496"/>
      <c r="B107" s="392"/>
      <c r="C107" s="267"/>
      <c r="D107" s="160"/>
      <c r="E107" s="160"/>
      <c r="F107" s="170"/>
    </row>
    <row r="108" spans="1:6">
      <c r="A108" s="508"/>
      <c r="B108" s="274" t="s">
        <v>54</v>
      </c>
      <c r="C108" s="173" t="s">
        <v>205</v>
      </c>
      <c r="D108" s="603">
        <v>388.70000000000005</v>
      </c>
      <c r="E108" s="156"/>
      <c r="F108" s="174">
        <f>D108*E108</f>
        <v>0</v>
      </c>
    </row>
    <row r="109" spans="1:6">
      <c r="A109" s="505"/>
      <c r="B109" s="192"/>
      <c r="C109" s="176"/>
      <c r="D109" s="177"/>
      <c r="E109" s="271"/>
      <c r="F109" s="178"/>
    </row>
    <row r="110" spans="1:6">
      <c r="A110" s="505"/>
      <c r="B110" s="392"/>
      <c r="C110" s="169"/>
      <c r="D110" s="160"/>
      <c r="E110" s="272"/>
      <c r="F110" s="170"/>
    </row>
    <row r="111" spans="1:6" ht="40.5">
      <c r="A111" s="533" t="s">
        <v>601</v>
      </c>
      <c r="B111" s="391" t="s">
        <v>569</v>
      </c>
      <c r="C111" s="169"/>
      <c r="D111" s="160"/>
      <c r="E111" s="160"/>
      <c r="F111" s="170"/>
    </row>
    <row r="112" spans="1:6">
      <c r="A112" s="496"/>
      <c r="B112" s="392"/>
      <c r="C112" s="169"/>
      <c r="D112" s="160"/>
      <c r="E112" s="160"/>
      <c r="F112" s="170"/>
    </row>
    <row r="113" spans="1:6">
      <c r="A113" s="494"/>
      <c r="B113" s="274" t="s">
        <v>570</v>
      </c>
      <c r="C113" s="190" t="s">
        <v>55</v>
      </c>
      <c r="D113" s="603">
        <v>283.3</v>
      </c>
      <c r="E113" s="156"/>
      <c r="F113" s="191">
        <f>D113*E113</f>
        <v>0</v>
      </c>
    </row>
    <row r="114" spans="1:6">
      <c r="A114" s="495"/>
      <c r="B114" s="192"/>
      <c r="C114" s="176"/>
      <c r="D114" s="177"/>
      <c r="E114" s="271"/>
      <c r="F114" s="178"/>
    </row>
    <row r="115" spans="1:6">
      <c r="A115" s="495"/>
      <c r="B115" s="392"/>
      <c r="C115" s="169"/>
      <c r="D115" s="160"/>
      <c r="E115" s="272"/>
      <c r="F115" s="170"/>
    </row>
    <row r="116" spans="1:6" ht="124.15" customHeight="1">
      <c r="A116" s="533" t="s">
        <v>602</v>
      </c>
      <c r="B116" s="391" t="s">
        <v>463</v>
      </c>
      <c r="C116" s="267"/>
      <c r="D116" s="160"/>
      <c r="E116" s="160"/>
      <c r="F116" s="170"/>
    </row>
    <row r="117" spans="1:6">
      <c r="A117" s="533"/>
      <c r="B117" s="197" t="s">
        <v>467</v>
      </c>
      <c r="C117" s="268"/>
      <c r="D117" s="195"/>
      <c r="E117" s="195"/>
      <c r="F117" s="187"/>
    </row>
    <row r="118" spans="1:6">
      <c r="A118" s="533"/>
      <c r="B118" s="197" t="s">
        <v>443</v>
      </c>
      <c r="C118" s="268"/>
      <c r="D118" s="195"/>
      <c r="E118" s="195"/>
      <c r="F118" s="187"/>
    </row>
    <row r="119" spans="1:6">
      <c r="A119" s="505"/>
      <c r="B119" s="392"/>
      <c r="C119" s="297"/>
      <c r="D119" s="297"/>
      <c r="E119" s="297"/>
      <c r="F119" s="297"/>
    </row>
    <row r="120" spans="1:6">
      <c r="A120" s="494"/>
      <c r="B120" s="274" t="s">
        <v>442</v>
      </c>
      <c r="C120" s="190" t="s">
        <v>56</v>
      </c>
      <c r="D120" s="603">
        <v>200.1</v>
      </c>
      <c r="E120" s="156"/>
      <c r="F120" s="191">
        <f>D120*E120</f>
        <v>0</v>
      </c>
    </row>
    <row r="121" spans="1:6">
      <c r="A121" s="495"/>
      <c r="B121" s="192"/>
      <c r="C121" s="176"/>
      <c r="D121" s="177"/>
      <c r="E121" s="271"/>
      <c r="F121" s="178"/>
    </row>
    <row r="122" spans="1:6">
      <c r="A122" s="495"/>
      <c r="B122" s="392"/>
      <c r="C122" s="169"/>
      <c r="D122" s="160"/>
      <c r="E122" s="272"/>
      <c r="F122" s="170"/>
    </row>
    <row r="123" spans="1:6" ht="124.15" customHeight="1">
      <c r="A123" s="533" t="s">
        <v>603</v>
      </c>
      <c r="B123" s="391" t="s">
        <v>464</v>
      </c>
      <c r="C123" s="267"/>
      <c r="D123" s="160"/>
      <c r="E123" s="160"/>
      <c r="F123" s="170"/>
    </row>
    <row r="124" spans="1:6">
      <c r="A124" s="533"/>
      <c r="B124" s="197" t="s">
        <v>465</v>
      </c>
      <c r="C124" s="268"/>
      <c r="D124" s="195"/>
      <c r="E124" s="195"/>
      <c r="F124" s="187"/>
    </row>
    <row r="125" spans="1:6">
      <c r="A125" s="505"/>
      <c r="B125" s="392"/>
      <c r="C125" s="297"/>
      <c r="D125" s="297"/>
      <c r="E125" s="297"/>
      <c r="F125" s="297"/>
    </row>
    <row r="126" spans="1:6">
      <c r="A126" s="494"/>
      <c r="B126" s="274" t="s">
        <v>442</v>
      </c>
      <c r="C126" s="190" t="s">
        <v>56</v>
      </c>
      <c r="D126" s="603">
        <v>200.1</v>
      </c>
      <c r="E126" s="156"/>
      <c r="F126" s="191">
        <f>D126*E126</f>
        <v>0</v>
      </c>
    </row>
    <row r="127" spans="1:6">
      <c r="A127" s="495"/>
      <c r="B127" s="192"/>
      <c r="C127" s="176"/>
      <c r="D127" s="177"/>
      <c r="E127" s="271"/>
      <c r="F127" s="178"/>
    </row>
    <row r="128" spans="1:6">
      <c r="A128" s="495"/>
      <c r="B128" s="392"/>
      <c r="C128" s="169"/>
      <c r="D128" s="160"/>
      <c r="E128" s="272"/>
      <c r="F128" s="170"/>
    </row>
    <row r="129" spans="1:6" ht="75" customHeight="1">
      <c r="A129" s="533" t="s">
        <v>604</v>
      </c>
      <c r="B129" s="391" t="s">
        <v>445</v>
      </c>
      <c r="C129" s="267"/>
      <c r="D129" s="160"/>
      <c r="E129" s="160"/>
      <c r="F129" s="170"/>
    </row>
    <row r="130" spans="1:6">
      <c r="A130" s="505"/>
      <c r="B130" s="392"/>
      <c r="C130" s="297"/>
      <c r="D130" s="297"/>
      <c r="E130" s="297"/>
      <c r="F130" s="297"/>
    </row>
    <row r="131" spans="1:6">
      <c r="A131" s="494"/>
      <c r="B131" s="274" t="s">
        <v>446</v>
      </c>
      <c r="C131" s="190" t="s">
        <v>56</v>
      </c>
      <c r="D131" s="603">
        <v>97.8</v>
      </c>
      <c r="E131" s="156"/>
      <c r="F131" s="191">
        <f>D131*E131</f>
        <v>0</v>
      </c>
    </row>
    <row r="132" spans="1:6">
      <c r="A132" s="495"/>
      <c r="B132" s="192"/>
      <c r="C132" s="176"/>
      <c r="D132" s="177"/>
      <c r="E132" s="271"/>
      <c r="F132" s="178"/>
    </row>
    <row r="133" spans="1:6">
      <c r="A133" s="495"/>
      <c r="B133" s="392"/>
      <c r="C133" s="169"/>
      <c r="D133" s="160"/>
      <c r="E133" s="272"/>
      <c r="F133" s="170"/>
    </row>
    <row r="134" spans="1:6" ht="89.45" customHeight="1">
      <c r="A134" s="533" t="s">
        <v>605</v>
      </c>
      <c r="B134" s="391" t="s">
        <v>207</v>
      </c>
      <c r="C134" s="267"/>
      <c r="D134" s="160"/>
      <c r="E134" s="160"/>
      <c r="F134" s="170"/>
    </row>
    <row r="135" spans="1:6">
      <c r="A135" s="496"/>
      <c r="B135" s="391" t="s">
        <v>211</v>
      </c>
      <c r="C135" s="297"/>
      <c r="D135" s="297"/>
      <c r="E135" s="297"/>
      <c r="F135" s="297"/>
    </row>
    <row r="136" spans="1:6">
      <c r="A136" s="505"/>
      <c r="B136" s="392"/>
      <c r="C136" s="297"/>
      <c r="D136" s="297"/>
      <c r="E136" s="297"/>
      <c r="F136" s="297"/>
    </row>
    <row r="137" spans="1:6">
      <c r="A137" s="494"/>
      <c r="B137" s="274" t="s">
        <v>444</v>
      </c>
      <c r="C137" s="190" t="s">
        <v>56</v>
      </c>
      <c r="D137" s="603">
        <v>52.800000000000004</v>
      </c>
      <c r="E137" s="156"/>
      <c r="F137" s="191">
        <f>D137*E137</f>
        <v>0</v>
      </c>
    </row>
    <row r="138" spans="1:6">
      <c r="A138" s="495"/>
      <c r="B138" s="192"/>
      <c r="C138" s="176"/>
      <c r="D138" s="177"/>
      <c r="E138" s="271"/>
      <c r="F138" s="178"/>
    </row>
    <row r="139" spans="1:6">
      <c r="A139" s="495"/>
      <c r="B139" s="392"/>
      <c r="C139" s="169"/>
      <c r="D139" s="160"/>
      <c r="E139" s="272"/>
      <c r="F139" s="170"/>
    </row>
    <row r="140" spans="1:6" ht="89.45" customHeight="1">
      <c r="A140" s="533" t="s">
        <v>606</v>
      </c>
      <c r="B140" s="391" t="s">
        <v>207</v>
      </c>
      <c r="C140" s="267"/>
      <c r="D140" s="160"/>
      <c r="E140" s="160"/>
      <c r="F140" s="170"/>
    </row>
    <row r="141" spans="1:6">
      <c r="A141" s="496"/>
      <c r="B141" s="391" t="s">
        <v>211</v>
      </c>
      <c r="C141" s="297"/>
      <c r="D141" s="297"/>
      <c r="E141" s="297"/>
      <c r="F141" s="297"/>
    </row>
    <row r="142" spans="1:6">
      <c r="A142" s="505"/>
      <c r="B142" s="392"/>
      <c r="C142" s="297"/>
      <c r="D142" s="297"/>
      <c r="E142" s="297"/>
      <c r="F142" s="297"/>
    </row>
    <row r="143" spans="1:6">
      <c r="A143" s="494"/>
      <c r="B143" s="274" t="s">
        <v>553</v>
      </c>
      <c r="C143" s="190" t="s">
        <v>56</v>
      </c>
      <c r="D143" s="603">
        <v>15.2</v>
      </c>
      <c r="E143" s="156"/>
      <c r="F143" s="191">
        <f>D143*E143</f>
        <v>0</v>
      </c>
    </row>
    <row r="144" spans="1:6">
      <c r="A144" s="495"/>
      <c r="B144" s="192"/>
      <c r="C144" s="176"/>
      <c r="D144" s="177"/>
      <c r="E144" s="271"/>
      <c r="F144" s="178"/>
    </row>
    <row r="145" spans="1:6">
      <c r="A145" s="495"/>
      <c r="B145" s="392"/>
      <c r="C145" s="169"/>
      <c r="D145" s="160"/>
      <c r="E145" s="272"/>
      <c r="F145" s="170"/>
    </row>
    <row r="146" spans="1:6" ht="34.15" customHeight="1">
      <c r="A146" s="533" t="s">
        <v>607</v>
      </c>
      <c r="B146" s="391" t="s">
        <v>451</v>
      </c>
      <c r="C146" s="267"/>
      <c r="D146" s="267"/>
      <c r="E146" s="267"/>
      <c r="F146" s="170"/>
    </row>
    <row r="147" spans="1:6">
      <c r="A147" s="496"/>
      <c r="B147" s="392"/>
      <c r="C147" s="297"/>
      <c r="D147" s="297"/>
      <c r="E147" s="297"/>
      <c r="F147" s="297"/>
    </row>
    <row r="148" spans="1:6" s="445" customFormat="1">
      <c r="A148" s="498"/>
      <c r="B148" s="627" t="s">
        <v>447</v>
      </c>
      <c r="C148" s="628" t="s">
        <v>56</v>
      </c>
      <c r="D148" s="603">
        <v>114.89999999999999</v>
      </c>
      <c r="E148" s="629"/>
      <c r="F148" s="630">
        <f>D148*E148</f>
        <v>0</v>
      </c>
    </row>
    <row r="149" spans="1:6" s="445" customFormat="1">
      <c r="A149" s="498"/>
      <c r="B149" s="435"/>
      <c r="C149" s="396"/>
      <c r="D149" s="281"/>
      <c r="E149" s="198"/>
      <c r="F149" s="187"/>
    </row>
    <row r="150" spans="1:6">
      <c r="A150" s="495"/>
      <c r="B150" s="392"/>
      <c r="C150" s="169"/>
      <c r="D150" s="160"/>
      <c r="E150" s="272"/>
      <c r="F150" s="170"/>
    </row>
    <row r="151" spans="1:6" ht="84.6" customHeight="1">
      <c r="A151" s="533" t="s">
        <v>608</v>
      </c>
      <c r="B151" s="391" t="s">
        <v>448</v>
      </c>
      <c r="C151" s="267"/>
      <c r="D151" s="267"/>
      <c r="E151" s="267"/>
      <c r="F151" s="170"/>
    </row>
    <row r="152" spans="1:6">
      <c r="A152" s="496"/>
      <c r="B152" s="392"/>
      <c r="C152" s="297"/>
      <c r="D152" s="297"/>
      <c r="E152" s="297"/>
      <c r="F152" s="297"/>
    </row>
    <row r="153" spans="1:6" s="445" customFormat="1">
      <c r="A153" s="498"/>
      <c r="B153" s="627" t="s">
        <v>59</v>
      </c>
      <c r="C153" s="628" t="s">
        <v>56</v>
      </c>
      <c r="D153" s="603">
        <v>572.30000000000007</v>
      </c>
      <c r="E153" s="629"/>
      <c r="F153" s="630">
        <f>D153*E153</f>
        <v>0</v>
      </c>
    </row>
    <row r="154" spans="1:6" s="445" customFormat="1">
      <c r="A154" s="498"/>
      <c r="B154" s="435"/>
      <c r="C154" s="396"/>
      <c r="D154" s="281"/>
      <c r="E154" s="198"/>
      <c r="F154" s="187"/>
    </row>
    <row r="155" spans="1:6">
      <c r="A155" s="495"/>
      <c r="B155" s="392"/>
      <c r="C155" s="169"/>
      <c r="D155" s="160"/>
      <c r="E155" s="272"/>
      <c r="F155" s="170"/>
    </row>
    <row r="156" spans="1:6" ht="81">
      <c r="A156" s="533" t="s">
        <v>609</v>
      </c>
      <c r="B156" s="391" t="s">
        <v>450</v>
      </c>
      <c r="C156" s="267"/>
      <c r="D156" s="160"/>
      <c r="E156" s="160"/>
      <c r="F156" s="170"/>
    </row>
    <row r="157" spans="1:6">
      <c r="A157" s="496"/>
      <c r="B157" s="392"/>
      <c r="C157" s="297"/>
      <c r="D157" s="297"/>
      <c r="E157" s="297"/>
      <c r="F157" s="297"/>
    </row>
    <row r="158" spans="1:6">
      <c r="A158" s="494"/>
      <c r="B158" s="274" t="s">
        <v>57</v>
      </c>
      <c r="C158" s="190" t="s">
        <v>58</v>
      </c>
      <c r="D158" s="603">
        <v>55</v>
      </c>
      <c r="E158" s="156"/>
      <c r="F158" s="191">
        <f>D158*E158</f>
        <v>0</v>
      </c>
    </row>
    <row r="159" spans="1:6">
      <c r="A159" s="495"/>
      <c r="B159" s="192"/>
      <c r="C159" s="176"/>
      <c r="D159" s="177"/>
      <c r="E159" s="271"/>
      <c r="F159" s="178"/>
    </row>
    <row r="160" spans="1:6">
      <c r="A160" s="495"/>
      <c r="B160" s="392"/>
      <c r="C160" s="169"/>
      <c r="D160" s="160"/>
      <c r="E160" s="272"/>
      <c r="F160" s="170"/>
    </row>
    <row r="161" spans="1:6" ht="46.15" customHeight="1">
      <c r="A161" s="533" t="s">
        <v>610</v>
      </c>
      <c r="B161" s="391" t="s">
        <v>556</v>
      </c>
      <c r="C161" s="267"/>
      <c r="D161" s="267"/>
      <c r="E161" s="267"/>
      <c r="F161" s="170"/>
    </row>
    <row r="162" spans="1:6">
      <c r="A162" s="496"/>
      <c r="B162" s="392"/>
      <c r="C162" s="297"/>
      <c r="D162" s="297"/>
      <c r="E162" s="297"/>
      <c r="F162" s="297"/>
    </row>
    <row r="163" spans="1:6" s="445" customFormat="1">
      <c r="A163" s="498"/>
      <c r="B163" s="627" t="s">
        <v>557</v>
      </c>
      <c r="C163" s="628" t="s">
        <v>58</v>
      </c>
      <c r="D163" s="603">
        <v>8</v>
      </c>
      <c r="E163" s="629"/>
      <c r="F163" s="630">
        <f>D163*E163</f>
        <v>0</v>
      </c>
    </row>
    <row r="164" spans="1:6" s="445" customFormat="1">
      <c r="A164" s="498"/>
      <c r="B164" s="435"/>
      <c r="C164" s="396"/>
      <c r="D164" s="281"/>
      <c r="E164" s="198"/>
      <c r="F164" s="187"/>
    </row>
    <row r="165" spans="1:6">
      <c r="A165" s="495"/>
      <c r="B165" s="392"/>
      <c r="C165" s="169"/>
      <c r="D165" s="160"/>
      <c r="E165" s="272"/>
      <c r="F165" s="170"/>
    </row>
    <row r="166" spans="1:6" ht="45" customHeight="1">
      <c r="A166" s="533" t="s">
        <v>611</v>
      </c>
      <c r="B166" s="391" t="s">
        <v>556</v>
      </c>
      <c r="C166" s="267"/>
      <c r="D166" s="267"/>
      <c r="E166" s="267"/>
      <c r="F166" s="170"/>
    </row>
    <row r="167" spans="1:6">
      <c r="A167" s="496"/>
      <c r="B167" s="392"/>
      <c r="C167" s="297"/>
      <c r="D167" s="297"/>
      <c r="E167" s="297"/>
      <c r="F167" s="297"/>
    </row>
    <row r="168" spans="1:6" s="445" customFormat="1">
      <c r="A168" s="498"/>
      <c r="B168" s="627" t="s">
        <v>558</v>
      </c>
      <c r="C168" s="628" t="s">
        <v>58</v>
      </c>
      <c r="D168" s="603">
        <v>4.67</v>
      </c>
      <c r="E168" s="629"/>
      <c r="F168" s="630">
        <f>D168*E168</f>
        <v>0</v>
      </c>
    </row>
    <row r="169" spans="1:6" s="445" customFormat="1">
      <c r="A169" s="498"/>
      <c r="B169" s="435"/>
      <c r="C169" s="396"/>
      <c r="D169" s="281"/>
      <c r="E169" s="198"/>
      <c r="F169" s="187"/>
    </row>
    <row r="170" spans="1:6">
      <c r="A170" s="495"/>
      <c r="B170" s="392"/>
      <c r="C170" s="169"/>
      <c r="D170" s="160"/>
      <c r="E170" s="272"/>
      <c r="F170" s="170"/>
    </row>
    <row r="171" spans="1:6" ht="61.9" customHeight="1">
      <c r="A171" s="533" t="s">
        <v>612</v>
      </c>
      <c r="B171" s="391" t="s">
        <v>563</v>
      </c>
      <c r="C171" s="267"/>
      <c r="D171" s="267"/>
      <c r="E171" s="267"/>
      <c r="F171" s="170"/>
    </row>
    <row r="172" spans="1:6">
      <c r="A172" s="496"/>
      <c r="B172" s="392"/>
      <c r="C172" s="297"/>
      <c r="D172" s="297"/>
      <c r="E172" s="297"/>
      <c r="F172" s="297"/>
    </row>
    <row r="173" spans="1:6" s="445" customFormat="1">
      <c r="A173" s="498"/>
      <c r="B173" s="627" t="s">
        <v>562</v>
      </c>
      <c r="C173" s="628" t="s">
        <v>58</v>
      </c>
      <c r="D173" s="603">
        <v>6.2</v>
      </c>
      <c r="E173" s="629"/>
      <c r="F173" s="630">
        <f>D173*E173</f>
        <v>0</v>
      </c>
    </row>
    <row r="174" spans="1:6" s="445" customFormat="1">
      <c r="A174" s="498"/>
      <c r="B174" s="435"/>
      <c r="C174" s="396"/>
      <c r="D174" s="281"/>
      <c r="E174" s="198"/>
      <c r="F174" s="187"/>
    </row>
    <row r="175" spans="1:6">
      <c r="A175" s="495"/>
      <c r="B175" s="392"/>
      <c r="C175" s="169"/>
      <c r="D175" s="160"/>
      <c r="E175" s="272"/>
      <c r="F175" s="170"/>
    </row>
    <row r="176" spans="1:6" ht="45" customHeight="1">
      <c r="A176" s="533" t="s">
        <v>613</v>
      </c>
      <c r="B176" s="391" t="s">
        <v>561</v>
      </c>
      <c r="C176" s="267"/>
      <c r="D176" s="267"/>
      <c r="E176" s="267"/>
      <c r="F176" s="170"/>
    </row>
    <row r="177" spans="1:6">
      <c r="A177" s="496"/>
      <c r="B177" s="392"/>
      <c r="C177" s="297"/>
      <c r="D177" s="297"/>
      <c r="E177" s="297"/>
      <c r="F177" s="297"/>
    </row>
    <row r="178" spans="1:6" s="445" customFormat="1">
      <c r="A178" s="498"/>
      <c r="B178" s="627" t="s">
        <v>560</v>
      </c>
      <c r="C178" s="628" t="s">
        <v>58</v>
      </c>
      <c r="D178" s="603">
        <v>5</v>
      </c>
      <c r="E178" s="629"/>
      <c r="F178" s="630">
        <f>D178*E178</f>
        <v>0</v>
      </c>
    </row>
    <row r="179" spans="1:6" s="445" customFormat="1">
      <c r="A179" s="498"/>
      <c r="B179" s="435"/>
      <c r="C179" s="396"/>
      <c r="D179" s="281"/>
      <c r="E179" s="198"/>
      <c r="F179" s="187"/>
    </row>
    <row r="180" spans="1:6">
      <c r="A180" s="495"/>
      <c r="B180" s="392"/>
      <c r="C180" s="169"/>
      <c r="D180" s="160"/>
      <c r="E180" s="272"/>
      <c r="F180" s="170"/>
    </row>
    <row r="181" spans="1:6" ht="74.45" customHeight="1">
      <c r="A181" s="533" t="s">
        <v>614</v>
      </c>
      <c r="B181" s="391" t="s">
        <v>568</v>
      </c>
      <c r="C181" s="267"/>
      <c r="D181" s="267"/>
      <c r="E181" s="267"/>
      <c r="F181" s="170"/>
    </row>
    <row r="182" spans="1:6">
      <c r="A182" s="496"/>
      <c r="B182" s="392"/>
      <c r="C182" s="297"/>
      <c r="D182" s="297"/>
      <c r="E182" s="297"/>
      <c r="F182" s="297"/>
    </row>
    <row r="183" spans="1:6" s="445" customFormat="1">
      <c r="A183" s="498"/>
      <c r="B183" s="627" t="s">
        <v>559</v>
      </c>
      <c r="C183" s="628" t="s">
        <v>64</v>
      </c>
      <c r="D183" s="603">
        <v>1</v>
      </c>
      <c r="E183" s="629"/>
      <c r="F183" s="630">
        <f>D183*E183</f>
        <v>0</v>
      </c>
    </row>
    <row r="184" spans="1:6" s="445" customFormat="1">
      <c r="A184" s="498"/>
      <c r="B184" s="435"/>
      <c r="C184" s="396"/>
      <c r="D184" s="281"/>
      <c r="E184" s="198"/>
      <c r="F184" s="187"/>
    </row>
    <row r="185" spans="1:6">
      <c r="A185" s="495"/>
      <c r="B185" s="392"/>
      <c r="C185" s="169"/>
      <c r="D185" s="160"/>
      <c r="E185" s="272"/>
      <c r="F185" s="170"/>
    </row>
    <row r="186" spans="1:6" ht="30.6" customHeight="1">
      <c r="A186" s="533" t="s">
        <v>615</v>
      </c>
      <c r="B186" s="391" t="s">
        <v>554</v>
      </c>
      <c r="C186" s="267"/>
      <c r="D186" s="267"/>
      <c r="E186" s="267"/>
      <c r="F186" s="170"/>
    </row>
    <row r="187" spans="1:6">
      <c r="A187" s="496"/>
      <c r="B187" s="392"/>
      <c r="C187" s="297"/>
      <c r="D187" s="297"/>
      <c r="E187" s="297"/>
      <c r="F187" s="297"/>
    </row>
    <row r="188" spans="1:6" s="445" customFormat="1">
      <c r="A188" s="498"/>
      <c r="B188" s="627" t="s">
        <v>555</v>
      </c>
      <c r="C188" s="628" t="s">
        <v>55</v>
      </c>
      <c r="D188" s="603">
        <v>10</v>
      </c>
      <c r="E188" s="629"/>
      <c r="F188" s="630">
        <f>D188*E188</f>
        <v>0</v>
      </c>
    </row>
    <row r="189" spans="1:6" s="445" customFormat="1">
      <c r="A189" s="498"/>
      <c r="B189" s="435"/>
      <c r="C189" s="396"/>
      <c r="D189" s="281"/>
      <c r="E189" s="198"/>
      <c r="F189" s="187"/>
    </row>
    <row r="190" spans="1:6">
      <c r="A190" s="495"/>
      <c r="B190" s="392"/>
      <c r="C190" s="169"/>
      <c r="D190" s="160"/>
      <c r="E190" s="272"/>
      <c r="F190" s="170"/>
    </row>
    <row r="191" spans="1:6" ht="69" customHeight="1">
      <c r="A191" s="533" t="s">
        <v>616</v>
      </c>
      <c r="B191" s="391" t="s">
        <v>516</v>
      </c>
      <c r="C191" s="267"/>
      <c r="D191" s="160"/>
      <c r="E191" s="160"/>
      <c r="F191" s="170"/>
    </row>
    <row r="192" spans="1:6">
      <c r="A192" s="496"/>
      <c r="B192" s="392"/>
      <c r="C192" s="297"/>
      <c r="D192" s="297"/>
      <c r="E192" s="297"/>
      <c r="F192" s="297"/>
    </row>
    <row r="193" spans="1:6">
      <c r="A193" s="494"/>
      <c r="B193" s="274" t="s">
        <v>515</v>
      </c>
      <c r="C193" s="190" t="s">
        <v>75</v>
      </c>
      <c r="D193" s="603">
        <v>20</v>
      </c>
      <c r="E193" s="156"/>
      <c r="F193" s="191">
        <f>D193*E193</f>
        <v>0</v>
      </c>
    </row>
    <row r="194" spans="1:6" s="445" customFormat="1" ht="17.25" thickBot="1">
      <c r="A194" s="509"/>
      <c r="B194" s="300"/>
      <c r="C194" s="376"/>
      <c r="D194" s="302"/>
      <c r="E194" s="377"/>
      <c r="F194" s="303"/>
    </row>
    <row r="195" spans="1:6" s="445" customFormat="1" ht="17.25" hidden="1" thickBot="1">
      <c r="A195" s="509"/>
      <c r="B195" s="300"/>
      <c r="C195" s="376"/>
      <c r="D195" s="302"/>
      <c r="E195" s="377"/>
      <c r="F195" s="303"/>
    </row>
    <row r="196" spans="1:6" s="436" customFormat="1">
      <c r="A196" s="499" t="s">
        <v>52</v>
      </c>
      <c r="B196" s="313" t="str">
        <f>B64</f>
        <v>ZEMELJSKA DELA</v>
      </c>
      <c r="C196" s="313" t="s">
        <v>51</v>
      </c>
      <c r="D196" s="314"/>
      <c r="E196" s="314"/>
      <c r="F196" s="315">
        <f>SUM(F71:F195)</f>
        <v>0</v>
      </c>
    </row>
    <row r="197" spans="1:6">
      <c r="A197" s="500"/>
      <c r="B197" s="437"/>
      <c r="C197" s="153"/>
      <c r="D197" s="351"/>
      <c r="E197" s="153"/>
      <c r="F197" s="153"/>
    </row>
    <row r="198" spans="1:6">
      <c r="A198" s="501"/>
      <c r="B198" s="438"/>
      <c r="C198" s="154"/>
      <c r="D198" s="322"/>
      <c r="E198" s="154"/>
      <c r="F198" s="154"/>
    </row>
    <row r="199" spans="1:6">
      <c r="A199" s="486"/>
      <c r="B199" s="408"/>
      <c r="C199" s="409"/>
      <c r="D199" s="410"/>
      <c r="E199" s="411"/>
      <c r="F199" s="412"/>
    </row>
    <row r="200" spans="1:6" ht="17.25" thickBot="1">
      <c r="A200" s="489" t="s">
        <v>60</v>
      </c>
      <c r="B200" s="423" t="s">
        <v>38</v>
      </c>
      <c r="C200" s="424"/>
      <c r="D200" s="425"/>
      <c r="E200" s="425"/>
      <c r="F200" s="426"/>
    </row>
    <row r="201" spans="1:6">
      <c r="A201" s="502"/>
      <c r="B201" s="427"/>
      <c r="C201" s="428"/>
      <c r="D201" s="235"/>
      <c r="E201" s="429"/>
      <c r="F201" s="430"/>
    </row>
    <row r="202" spans="1:6">
      <c r="A202" s="496"/>
      <c r="B202" s="446" t="s">
        <v>61</v>
      </c>
      <c r="C202" s="179"/>
      <c r="D202" s="160"/>
      <c r="E202" s="272"/>
      <c r="F202" s="440"/>
    </row>
    <row r="203" spans="1:6" ht="30.6" customHeight="1">
      <c r="A203" s="496"/>
      <c r="B203" s="391" t="s">
        <v>62</v>
      </c>
      <c r="C203" s="179"/>
      <c r="D203" s="160"/>
      <c r="E203" s="272"/>
      <c r="F203" s="440"/>
    </row>
    <row r="204" spans="1:6" ht="46.15" customHeight="1">
      <c r="A204" s="504"/>
      <c r="B204" s="197" t="s">
        <v>434</v>
      </c>
      <c r="C204" s="185"/>
      <c r="D204" s="195"/>
      <c r="E204" s="281"/>
      <c r="F204" s="439"/>
    </row>
    <row r="205" spans="1:6" ht="27">
      <c r="A205" s="496"/>
      <c r="B205" s="592" t="s">
        <v>574</v>
      </c>
      <c r="C205" s="179"/>
      <c r="D205" s="160"/>
      <c r="E205" s="272"/>
      <c r="F205" s="440"/>
    </row>
    <row r="206" spans="1:6">
      <c r="A206" s="504"/>
      <c r="B206" s="373"/>
      <c r="C206" s="185"/>
      <c r="D206" s="195"/>
      <c r="E206" s="281"/>
      <c r="F206" s="439"/>
    </row>
    <row r="207" spans="1:6" ht="54">
      <c r="A207" s="533" t="s">
        <v>617</v>
      </c>
      <c r="B207" s="391" t="s">
        <v>212</v>
      </c>
      <c r="C207" s="267"/>
      <c r="D207" s="160"/>
      <c r="E207" s="160"/>
      <c r="F207" s="170"/>
    </row>
    <row r="208" spans="1:6">
      <c r="A208" s="496"/>
      <c r="B208" s="392"/>
      <c r="C208" s="267"/>
      <c r="D208" s="160"/>
      <c r="E208" s="160"/>
      <c r="F208" s="170"/>
    </row>
    <row r="209" spans="1:6">
      <c r="A209" s="494"/>
      <c r="B209" s="274" t="s">
        <v>313</v>
      </c>
      <c r="C209" s="190" t="s">
        <v>56</v>
      </c>
      <c r="D209" s="603">
        <v>7.8999999999999995</v>
      </c>
      <c r="E209" s="156"/>
      <c r="F209" s="191">
        <f>D209*E209</f>
        <v>0</v>
      </c>
    </row>
    <row r="210" spans="1:6">
      <c r="A210" s="495"/>
      <c r="B210" s="192"/>
      <c r="C210" s="176"/>
      <c r="D210" s="177"/>
      <c r="E210" s="271"/>
      <c r="F210" s="178"/>
    </row>
    <row r="211" spans="1:6">
      <c r="A211" s="497"/>
      <c r="B211" s="163"/>
      <c r="C211" s="194"/>
      <c r="D211" s="195"/>
      <c r="E211" s="281"/>
      <c r="F211" s="187"/>
    </row>
    <row r="212" spans="1:6" ht="54">
      <c r="A212" s="533" t="s">
        <v>618</v>
      </c>
      <c r="B212" s="391" t="s">
        <v>314</v>
      </c>
      <c r="C212" s="267"/>
      <c r="D212" s="160"/>
      <c r="E212" s="160"/>
      <c r="F212" s="170"/>
    </row>
    <row r="213" spans="1:6">
      <c r="A213" s="496"/>
      <c r="B213" s="392"/>
      <c r="C213" s="267"/>
      <c r="D213" s="160"/>
      <c r="E213" s="160"/>
      <c r="F213" s="170"/>
    </row>
    <row r="214" spans="1:6">
      <c r="A214" s="494"/>
      <c r="B214" s="274" t="s">
        <v>315</v>
      </c>
      <c r="C214" s="190" t="s">
        <v>56</v>
      </c>
      <c r="D214" s="603">
        <v>15.9</v>
      </c>
      <c r="E214" s="156"/>
      <c r="F214" s="191">
        <f>D214*E214</f>
        <v>0</v>
      </c>
    </row>
    <row r="215" spans="1:6">
      <c r="A215" s="495"/>
      <c r="B215" s="192"/>
      <c r="C215" s="176"/>
      <c r="D215" s="177"/>
      <c r="E215" s="271"/>
      <c r="F215" s="178"/>
    </row>
    <row r="216" spans="1:6">
      <c r="A216" s="497"/>
      <c r="B216" s="163"/>
      <c r="C216" s="194"/>
      <c r="D216" s="195"/>
      <c r="E216" s="281"/>
      <c r="F216" s="187"/>
    </row>
    <row r="217" spans="1:6" ht="54">
      <c r="A217" s="533" t="s">
        <v>619</v>
      </c>
      <c r="B217" s="391" t="s">
        <v>316</v>
      </c>
      <c r="C217" s="267"/>
      <c r="D217" s="160"/>
      <c r="E217" s="160"/>
      <c r="F217" s="170"/>
    </row>
    <row r="218" spans="1:6">
      <c r="A218" s="496"/>
      <c r="B218" s="391" t="s">
        <v>63</v>
      </c>
      <c r="C218" s="297"/>
      <c r="D218" s="297"/>
      <c r="E218" s="297"/>
      <c r="F218" s="297"/>
    </row>
    <row r="219" spans="1:6">
      <c r="A219" s="496"/>
      <c r="B219" s="392" t="s">
        <v>317</v>
      </c>
      <c r="C219" s="267"/>
      <c r="D219" s="160"/>
      <c r="E219" s="160"/>
      <c r="F219" s="170"/>
    </row>
    <row r="220" spans="1:6">
      <c r="A220" s="494"/>
      <c r="B220" s="274" t="s">
        <v>318</v>
      </c>
      <c r="C220" s="190" t="s">
        <v>56</v>
      </c>
      <c r="D220" s="603">
        <v>56.5</v>
      </c>
      <c r="E220" s="156"/>
      <c r="F220" s="191">
        <f>D220*E220</f>
        <v>0</v>
      </c>
    </row>
    <row r="221" spans="1:6">
      <c r="A221" s="495"/>
      <c r="B221" s="192"/>
      <c r="C221" s="176"/>
      <c r="D221" s="177"/>
      <c r="E221" s="271"/>
      <c r="F221" s="178"/>
    </row>
    <row r="222" spans="1:6">
      <c r="A222" s="495"/>
      <c r="B222" s="392"/>
      <c r="C222" s="169"/>
      <c r="D222" s="160"/>
      <c r="E222" s="272"/>
      <c r="F222" s="170"/>
    </row>
    <row r="223" spans="1:6" ht="58.15" customHeight="1">
      <c r="A223" s="533" t="s">
        <v>620</v>
      </c>
      <c r="B223" s="391" t="s">
        <v>325</v>
      </c>
      <c r="C223" s="267"/>
      <c r="D223" s="160"/>
      <c r="E223" s="160"/>
      <c r="F223" s="170"/>
    </row>
    <row r="224" spans="1:6" hidden="1">
      <c r="A224" s="496"/>
      <c r="B224" s="530"/>
      <c r="C224" s="297"/>
      <c r="D224" s="297"/>
      <c r="E224" s="297"/>
      <c r="F224" s="297"/>
    </row>
    <row r="225" spans="1:6">
      <c r="A225" s="511"/>
      <c r="B225" s="391" t="s">
        <v>470</v>
      </c>
      <c r="C225" s="267"/>
      <c r="D225" s="160"/>
      <c r="E225" s="160"/>
      <c r="F225" s="170"/>
    </row>
    <row r="226" spans="1:6">
      <c r="A226" s="496"/>
      <c r="B226" s="392"/>
      <c r="C226" s="267"/>
      <c r="D226" s="160"/>
      <c r="E226" s="160"/>
      <c r="F226" s="170"/>
    </row>
    <row r="227" spans="1:6">
      <c r="A227" s="494"/>
      <c r="B227" s="274" t="s">
        <v>213</v>
      </c>
      <c r="C227" s="190" t="s">
        <v>56</v>
      </c>
      <c r="D227" s="603">
        <v>39.6</v>
      </c>
      <c r="E227" s="156"/>
      <c r="F227" s="191">
        <f>D227*E227</f>
        <v>0</v>
      </c>
    </row>
    <row r="228" spans="1:6">
      <c r="A228" s="495"/>
      <c r="B228" s="192"/>
      <c r="C228" s="176"/>
      <c r="D228" s="177"/>
      <c r="E228" s="271"/>
      <c r="F228" s="178"/>
    </row>
    <row r="229" spans="1:6">
      <c r="A229" s="495"/>
      <c r="B229" s="392"/>
      <c r="C229" s="169"/>
      <c r="D229" s="160"/>
      <c r="E229" s="272"/>
      <c r="F229" s="170"/>
    </row>
    <row r="230" spans="1:6" ht="58.15" customHeight="1">
      <c r="A230" s="533" t="s">
        <v>621</v>
      </c>
      <c r="B230" s="391" t="s">
        <v>326</v>
      </c>
      <c r="C230" s="267"/>
      <c r="D230" s="160"/>
      <c r="E230" s="160"/>
      <c r="F230" s="170"/>
    </row>
    <row r="231" spans="1:6">
      <c r="A231" s="511"/>
      <c r="B231" s="391" t="s">
        <v>470</v>
      </c>
      <c r="C231" s="267"/>
      <c r="D231" s="160"/>
      <c r="E231" s="160"/>
      <c r="F231" s="170"/>
    </row>
    <row r="232" spans="1:6">
      <c r="A232" s="496"/>
      <c r="B232" s="392"/>
      <c r="C232" s="267"/>
      <c r="D232" s="160"/>
      <c r="E232" s="160"/>
      <c r="F232" s="170"/>
    </row>
    <row r="233" spans="1:6">
      <c r="A233" s="494"/>
      <c r="B233" s="274" t="s">
        <v>334</v>
      </c>
      <c r="C233" s="190" t="s">
        <v>56</v>
      </c>
      <c r="D233" s="603">
        <v>12.4</v>
      </c>
      <c r="E233" s="156"/>
      <c r="F233" s="191">
        <f>D233*E233</f>
        <v>0</v>
      </c>
    </row>
    <row r="234" spans="1:6">
      <c r="A234" s="495"/>
      <c r="B234" s="192"/>
      <c r="C234" s="176"/>
      <c r="D234" s="177"/>
      <c r="E234" s="271"/>
      <c r="F234" s="178"/>
    </row>
    <row r="235" spans="1:6">
      <c r="A235" s="495"/>
      <c r="B235" s="392"/>
      <c r="C235" s="169"/>
      <c r="D235" s="160"/>
      <c r="E235" s="272"/>
      <c r="F235" s="170"/>
    </row>
    <row r="236" spans="1:6" ht="61.9" customHeight="1">
      <c r="A236" s="533" t="s">
        <v>622</v>
      </c>
      <c r="B236" s="391" t="s">
        <v>327</v>
      </c>
      <c r="C236" s="267"/>
      <c r="D236" s="160"/>
      <c r="E236" s="160"/>
      <c r="F236" s="170"/>
    </row>
    <row r="237" spans="1:6">
      <c r="A237" s="511"/>
      <c r="B237" s="391" t="s">
        <v>470</v>
      </c>
      <c r="C237" s="267"/>
      <c r="D237" s="160"/>
      <c r="E237" s="160"/>
      <c r="F237" s="170"/>
    </row>
    <row r="238" spans="1:6">
      <c r="A238" s="496"/>
      <c r="B238" s="163" t="s">
        <v>328</v>
      </c>
      <c r="C238" s="297"/>
      <c r="D238" s="297"/>
      <c r="E238" s="297"/>
      <c r="F238" s="297"/>
    </row>
    <row r="239" spans="1:6" s="445" customFormat="1">
      <c r="A239" s="504"/>
      <c r="B239" s="197"/>
      <c r="C239" s="268"/>
      <c r="D239" s="195"/>
      <c r="E239" s="195"/>
      <c r="F239" s="187"/>
    </row>
    <row r="240" spans="1:6">
      <c r="A240" s="494"/>
      <c r="B240" s="274" t="s">
        <v>329</v>
      </c>
      <c r="C240" s="190" t="s">
        <v>56</v>
      </c>
      <c r="D240" s="603">
        <v>6.3</v>
      </c>
      <c r="E240" s="156"/>
      <c r="F240" s="191">
        <f>D240*E240</f>
        <v>0</v>
      </c>
    </row>
    <row r="241" spans="1:6">
      <c r="A241" s="495"/>
      <c r="B241" s="192"/>
      <c r="C241" s="176"/>
      <c r="D241" s="177"/>
      <c r="E241" s="271"/>
      <c r="F241" s="178"/>
    </row>
    <row r="242" spans="1:6">
      <c r="A242" s="495"/>
      <c r="B242" s="392"/>
      <c r="C242" s="169"/>
      <c r="D242" s="160"/>
      <c r="E242" s="272"/>
      <c r="F242" s="170"/>
    </row>
    <row r="243" spans="1:6" ht="54">
      <c r="A243" s="533" t="s">
        <v>623</v>
      </c>
      <c r="B243" s="391" t="s">
        <v>214</v>
      </c>
      <c r="C243" s="267"/>
      <c r="D243" s="160"/>
      <c r="E243" s="160"/>
      <c r="F243" s="170"/>
    </row>
    <row r="244" spans="1:6">
      <c r="A244" s="511"/>
      <c r="B244" s="391" t="s">
        <v>470</v>
      </c>
      <c r="C244" s="267"/>
      <c r="D244" s="160"/>
      <c r="E244" s="160"/>
      <c r="F244" s="170"/>
    </row>
    <row r="245" spans="1:6">
      <c r="A245" s="496"/>
      <c r="B245" s="163"/>
      <c r="C245" s="267"/>
      <c r="D245" s="160"/>
      <c r="E245" s="160"/>
      <c r="F245" s="170"/>
    </row>
    <row r="246" spans="1:6">
      <c r="A246" s="494"/>
      <c r="B246" s="634" t="s">
        <v>215</v>
      </c>
      <c r="C246" s="190" t="s">
        <v>56</v>
      </c>
      <c r="D246" s="603">
        <v>0.5</v>
      </c>
      <c r="E246" s="156"/>
      <c r="F246" s="191">
        <f>D246*E246</f>
        <v>0</v>
      </c>
    </row>
    <row r="247" spans="1:6">
      <c r="A247" s="495"/>
      <c r="B247" s="192"/>
      <c r="C247" s="176"/>
      <c r="D247" s="177"/>
      <c r="E247" s="271"/>
      <c r="F247" s="178"/>
    </row>
    <row r="248" spans="1:6">
      <c r="A248" s="495"/>
      <c r="B248" s="392"/>
      <c r="C248" s="169"/>
      <c r="D248" s="160"/>
      <c r="E248" s="272"/>
      <c r="F248" s="170"/>
    </row>
    <row r="249" spans="1:6" ht="54">
      <c r="A249" s="533" t="s">
        <v>624</v>
      </c>
      <c r="B249" s="597" t="s">
        <v>333</v>
      </c>
      <c r="C249" s="267"/>
      <c r="D249" s="160"/>
      <c r="E249" s="160"/>
      <c r="F249" s="170"/>
    </row>
    <row r="250" spans="1:6">
      <c r="A250" s="511"/>
      <c r="B250" s="391" t="s">
        <v>470</v>
      </c>
      <c r="C250" s="267"/>
      <c r="D250" s="160"/>
      <c r="E250" s="160"/>
      <c r="F250" s="170"/>
    </row>
    <row r="251" spans="1:6">
      <c r="A251" s="496"/>
      <c r="B251" s="392"/>
      <c r="C251" s="267"/>
      <c r="D251" s="160"/>
      <c r="E251" s="160"/>
      <c r="F251" s="170"/>
    </row>
    <row r="252" spans="1:6">
      <c r="A252" s="494"/>
      <c r="B252" s="635" t="s">
        <v>216</v>
      </c>
      <c r="C252" s="173" t="s">
        <v>56</v>
      </c>
      <c r="D252" s="603">
        <v>27.1</v>
      </c>
      <c r="E252" s="625"/>
      <c r="F252" s="607">
        <f>D252*E252</f>
        <v>0</v>
      </c>
    </row>
    <row r="253" spans="1:6">
      <c r="A253" s="512"/>
      <c r="B253" s="447"/>
      <c r="C253" s="349"/>
      <c r="D253" s="349"/>
      <c r="E253" s="349"/>
      <c r="F253" s="178"/>
    </row>
    <row r="254" spans="1:6">
      <c r="A254" s="512"/>
      <c r="B254" s="286"/>
      <c r="C254" s="297"/>
      <c r="D254" s="297"/>
      <c r="E254" s="297"/>
      <c r="F254" s="170"/>
    </row>
    <row r="255" spans="1:6" ht="57.6" customHeight="1">
      <c r="A255" s="533" t="s">
        <v>625</v>
      </c>
      <c r="B255" s="391" t="s">
        <v>435</v>
      </c>
      <c r="C255" s="267"/>
      <c r="D255" s="160"/>
      <c r="E255" s="160"/>
      <c r="F255" s="170"/>
    </row>
    <row r="256" spans="1:6">
      <c r="A256" s="496"/>
      <c r="B256" s="392"/>
      <c r="C256" s="267"/>
      <c r="D256" s="160"/>
      <c r="E256" s="160"/>
      <c r="F256" s="170"/>
    </row>
    <row r="257" spans="1:6">
      <c r="A257" s="494"/>
      <c r="B257" s="274" t="s">
        <v>217</v>
      </c>
      <c r="C257" s="190" t="s">
        <v>56</v>
      </c>
      <c r="D257" s="603">
        <v>0.5</v>
      </c>
      <c r="E257" s="156"/>
      <c r="F257" s="191">
        <f>D257*E257</f>
        <v>0</v>
      </c>
    </row>
    <row r="258" spans="1:6">
      <c r="A258" s="495"/>
      <c r="B258" s="192"/>
      <c r="C258" s="176"/>
      <c r="D258" s="177"/>
      <c r="E258" s="271"/>
      <c r="F258" s="178"/>
    </row>
    <row r="259" spans="1:6">
      <c r="A259" s="495"/>
      <c r="B259" s="392"/>
      <c r="C259" s="169"/>
      <c r="D259" s="160"/>
      <c r="E259" s="272"/>
      <c r="F259" s="170"/>
    </row>
    <row r="260" spans="1:6" ht="67.5">
      <c r="A260" s="533" t="s">
        <v>626</v>
      </c>
      <c r="B260" s="597" t="s">
        <v>551</v>
      </c>
      <c r="C260" s="267"/>
      <c r="D260" s="160"/>
      <c r="E260" s="160"/>
      <c r="F260" s="170"/>
    </row>
    <row r="261" spans="1:6">
      <c r="A261" s="511"/>
      <c r="B261" s="391" t="s">
        <v>63</v>
      </c>
      <c r="C261" s="267"/>
      <c r="D261" s="160"/>
      <c r="E261" s="160"/>
      <c r="F261" s="170"/>
    </row>
    <row r="262" spans="1:6">
      <c r="A262" s="591"/>
      <c r="B262" s="197" t="s">
        <v>550</v>
      </c>
      <c r="C262" s="268"/>
      <c r="D262" s="195"/>
      <c r="E262" s="195"/>
      <c r="F262" s="187"/>
    </row>
    <row r="263" spans="1:6">
      <c r="A263" s="496"/>
      <c r="B263" s="392"/>
      <c r="C263" s="267"/>
      <c r="D263" s="160"/>
      <c r="E263" s="160"/>
      <c r="F263" s="170"/>
    </row>
    <row r="264" spans="1:6">
      <c r="A264" s="494"/>
      <c r="B264" s="636" t="s">
        <v>552</v>
      </c>
      <c r="C264" s="173" t="s">
        <v>55</v>
      </c>
      <c r="D264" s="603">
        <v>25.3</v>
      </c>
      <c r="E264" s="625"/>
      <c r="F264" s="607">
        <f>D264*E264</f>
        <v>0</v>
      </c>
    </row>
    <row r="265" spans="1:6">
      <c r="A265" s="512"/>
      <c r="B265" s="447"/>
      <c r="C265" s="349"/>
      <c r="D265" s="349"/>
      <c r="E265" s="349"/>
      <c r="F265" s="178"/>
    </row>
    <row r="266" spans="1:6">
      <c r="A266" s="497"/>
      <c r="B266" s="163"/>
      <c r="C266" s="194"/>
      <c r="D266" s="195"/>
      <c r="E266" s="281"/>
      <c r="F266" s="187"/>
    </row>
    <row r="267" spans="1:6" ht="76.900000000000006" customHeight="1">
      <c r="A267" s="533" t="s">
        <v>627</v>
      </c>
      <c r="B267" s="391" t="s">
        <v>549</v>
      </c>
      <c r="C267" s="267"/>
      <c r="D267" s="160"/>
      <c r="E267" s="160"/>
      <c r="F267" s="170"/>
    </row>
    <row r="268" spans="1:6" ht="15.6" customHeight="1">
      <c r="A268" s="492"/>
      <c r="B268" s="197" t="s">
        <v>544</v>
      </c>
      <c r="C268" s="268"/>
      <c r="D268" s="195"/>
      <c r="E268" s="195"/>
      <c r="F268" s="187"/>
    </row>
    <row r="269" spans="1:6">
      <c r="A269" s="496"/>
      <c r="B269" s="392" t="s">
        <v>188</v>
      </c>
      <c r="C269" s="297"/>
      <c r="D269" s="297"/>
      <c r="E269" s="297"/>
      <c r="F269" s="297"/>
    </row>
    <row r="270" spans="1:6">
      <c r="A270" s="494"/>
      <c r="B270" s="616" t="s">
        <v>548</v>
      </c>
      <c r="C270" s="190" t="s">
        <v>65</v>
      </c>
      <c r="D270" s="603">
        <v>5678</v>
      </c>
      <c r="E270" s="156"/>
      <c r="F270" s="191">
        <f>D270*E270</f>
        <v>0</v>
      </c>
    </row>
    <row r="271" spans="1:6">
      <c r="A271" s="496"/>
      <c r="B271" s="192"/>
      <c r="C271" s="349"/>
      <c r="D271" s="349"/>
      <c r="E271" s="349"/>
      <c r="F271" s="349"/>
    </row>
    <row r="272" spans="1:6">
      <c r="A272" s="494"/>
      <c r="B272" s="616" t="s">
        <v>547</v>
      </c>
      <c r="C272" s="190" t="s">
        <v>65</v>
      </c>
      <c r="D272" s="603">
        <v>5009</v>
      </c>
      <c r="E272" s="156"/>
      <c r="F272" s="191">
        <f>D272*E272</f>
        <v>0</v>
      </c>
    </row>
    <row r="273" spans="1:6">
      <c r="A273" s="495"/>
      <c r="B273" s="192"/>
      <c r="C273" s="176"/>
      <c r="D273" s="177"/>
      <c r="E273" s="271"/>
      <c r="F273" s="178"/>
    </row>
    <row r="274" spans="1:6">
      <c r="A274" s="497"/>
      <c r="B274" s="163"/>
      <c r="C274" s="194"/>
      <c r="D274" s="195"/>
      <c r="E274" s="281"/>
      <c r="F274" s="187"/>
    </row>
    <row r="275" spans="1:6" ht="67.150000000000006" customHeight="1">
      <c r="A275" s="533" t="s">
        <v>628</v>
      </c>
      <c r="B275" s="391" t="s">
        <v>546</v>
      </c>
      <c r="C275" s="267"/>
      <c r="D275" s="160"/>
      <c r="E275" s="160"/>
      <c r="F275" s="170"/>
    </row>
    <row r="276" spans="1:6">
      <c r="A276" s="496"/>
      <c r="B276" s="392" t="s">
        <v>188</v>
      </c>
      <c r="C276" s="297"/>
      <c r="D276" s="297"/>
      <c r="E276" s="297"/>
      <c r="F276" s="297"/>
    </row>
    <row r="277" spans="1:6">
      <c r="A277" s="494"/>
      <c r="B277" s="616" t="s">
        <v>545</v>
      </c>
      <c r="C277" s="190" t="s">
        <v>65</v>
      </c>
      <c r="D277" s="603">
        <v>9480</v>
      </c>
      <c r="E277" s="156"/>
      <c r="F277" s="191">
        <f>D277*E277</f>
        <v>0</v>
      </c>
    </row>
    <row r="278" spans="1:6" ht="17.25" thickBot="1">
      <c r="A278" s="513"/>
      <c r="B278" s="448"/>
      <c r="C278" s="449"/>
      <c r="D278" s="450"/>
      <c r="E278" s="451"/>
      <c r="F278" s="452"/>
    </row>
    <row r="279" spans="1:6" s="436" customFormat="1">
      <c r="A279" s="499" t="s">
        <v>60</v>
      </c>
      <c r="B279" s="313" t="s">
        <v>38</v>
      </c>
      <c r="C279" s="313" t="s">
        <v>51</v>
      </c>
      <c r="D279" s="314"/>
      <c r="E279" s="314"/>
      <c r="F279" s="315">
        <f>SUM(F203:F277)</f>
        <v>0</v>
      </c>
    </row>
    <row r="280" spans="1:6">
      <c r="A280" s="500"/>
      <c r="B280" s="437"/>
      <c r="C280" s="153"/>
      <c r="D280" s="351"/>
      <c r="E280" s="153"/>
      <c r="F280" s="153"/>
    </row>
    <row r="281" spans="1:6">
      <c r="A281" s="501"/>
      <c r="B281" s="438"/>
      <c r="C281" s="154"/>
      <c r="D281" s="322"/>
      <c r="E281" s="154"/>
      <c r="F281" s="154"/>
    </row>
    <row r="282" spans="1:6">
      <c r="A282" s="486"/>
      <c r="B282" s="408"/>
      <c r="C282" s="409"/>
      <c r="D282" s="410"/>
      <c r="E282" s="411"/>
      <c r="F282" s="412"/>
    </row>
    <row r="283" spans="1:6" ht="17.25" thickBot="1">
      <c r="A283" s="489" t="s">
        <v>66</v>
      </c>
      <c r="B283" s="423" t="s">
        <v>39</v>
      </c>
      <c r="C283" s="424"/>
      <c r="D283" s="425"/>
      <c r="E283" s="425"/>
      <c r="F283" s="426"/>
    </row>
    <row r="284" spans="1:6">
      <c r="A284" s="502"/>
      <c r="B284" s="427"/>
      <c r="C284" s="428"/>
      <c r="D284" s="235"/>
      <c r="E284" s="429"/>
      <c r="F284" s="430"/>
    </row>
    <row r="285" spans="1:6">
      <c r="A285" s="478"/>
      <c r="B285" s="453"/>
      <c r="C285" s="454"/>
      <c r="D285" s="240"/>
      <c r="E285" s="455"/>
      <c r="F285" s="456"/>
    </row>
    <row r="286" spans="1:6" ht="40.5">
      <c r="A286" s="533" t="s">
        <v>629</v>
      </c>
      <c r="B286" s="391" t="s">
        <v>321</v>
      </c>
      <c r="C286" s="267"/>
      <c r="D286" s="160"/>
      <c r="E286" s="160"/>
      <c r="F286" s="170"/>
    </row>
    <row r="287" spans="1:6">
      <c r="A287" s="496"/>
      <c r="B287" s="392"/>
      <c r="C287" s="267"/>
      <c r="D287" s="160"/>
      <c r="E287" s="160"/>
      <c r="F287" s="170"/>
    </row>
    <row r="288" spans="1:6">
      <c r="A288" s="494"/>
      <c r="B288" s="274" t="s">
        <v>322</v>
      </c>
      <c r="C288" s="190" t="s">
        <v>58</v>
      </c>
      <c r="D288" s="603">
        <v>109.3</v>
      </c>
      <c r="E288" s="156"/>
      <c r="F288" s="191">
        <f>D288*E288</f>
        <v>0</v>
      </c>
    </row>
    <row r="289" spans="1:6">
      <c r="A289" s="495"/>
      <c r="B289" s="192"/>
      <c r="C289" s="176"/>
      <c r="D289" s="177"/>
      <c r="E289" s="271"/>
      <c r="F289" s="178"/>
    </row>
    <row r="290" spans="1:6">
      <c r="A290" s="496"/>
      <c r="B290" s="392"/>
      <c r="C290" s="267"/>
      <c r="D290" s="160"/>
      <c r="E290" s="160"/>
      <c r="F290" s="170"/>
    </row>
    <row r="291" spans="1:6" ht="40.5">
      <c r="A291" s="533" t="s">
        <v>630</v>
      </c>
      <c r="B291" s="391" t="s">
        <v>319</v>
      </c>
      <c r="C291" s="267"/>
      <c r="D291" s="160"/>
      <c r="E291" s="160"/>
      <c r="F291" s="170"/>
    </row>
    <row r="292" spans="1:6">
      <c r="A292" s="496"/>
      <c r="B292" s="392"/>
      <c r="C292" s="267"/>
      <c r="D292" s="160"/>
      <c r="E292" s="160"/>
      <c r="F292" s="170"/>
    </row>
    <row r="293" spans="1:6">
      <c r="A293" s="494"/>
      <c r="B293" s="274" t="s">
        <v>320</v>
      </c>
      <c r="C293" s="190" t="s">
        <v>55</v>
      </c>
      <c r="D293" s="603">
        <v>110.89999999999999</v>
      </c>
      <c r="E293" s="156"/>
      <c r="F293" s="191">
        <f>D293*E293</f>
        <v>0</v>
      </c>
    </row>
    <row r="294" spans="1:6">
      <c r="A294" s="495"/>
      <c r="B294" s="192"/>
      <c r="C294" s="176"/>
      <c r="D294" s="177"/>
      <c r="E294" s="271"/>
      <c r="F294" s="178"/>
    </row>
    <row r="295" spans="1:6">
      <c r="A295" s="496"/>
      <c r="B295" s="392"/>
      <c r="C295" s="267"/>
      <c r="D295" s="160"/>
      <c r="E295" s="160"/>
      <c r="F295" s="170"/>
    </row>
    <row r="296" spans="1:6" ht="51.6" customHeight="1">
      <c r="A296" s="533" t="s">
        <v>631</v>
      </c>
      <c r="B296" s="391" t="s">
        <v>330</v>
      </c>
      <c r="C296" s="267"/>
      <c r="D296" s="160"/>
      <c r="E296" s="160"/>
      <c r="F296" s="170"/>
    </row>
    <row r="297" spans="1:6">
      <c r="A297" s="496"/>
      <c r="B297" s="392"/>
      <c r="C297" s="267"/>
      <c r="D297" s="160"/>
      <c r="E297" s="160"/>
      <c r="F297" s="170"/>
    </row>
    <row r="298" spans="1:6">
      <c r="A298" s="494"/>
      <c r="B298" s="274" t="s">
        <v>323</v>
      </c>
      <c r="C298" s="190" t="s">
        <v>55</v>
      </c>
      <c r="D298" s="603">
        <v>350.3</v>
      </c>
      <c r="E298" s="156"/>
      <c r="F298" s="191">
        <f>D298*E298</f>
        <v>0</v>
      </c>
    </row>
    <row r="299" spans="1:6">
      <c r="A299" s="494"/>
      <c r="B299" s="274" t="s">
        <v>337</v>
      </c>
      <c r="C299" s="190" t="s">
        <v>58</v>
      </c>
      <c r="D299" s="603">
        <v>52</v>
      </c>
      <c r="E299" s="156"/>
      <c r="F299" s="191">
        <f>D299*E299</f>
        <v>0</v>
      </c>
    </row>
    <row r="300" spans="1:6">
      <c r="A300" s="494"/>
      <c r="B300" s="274" t="s">
        <v>336</v>
      </c>
      <c r="C300" s="190" t="s">
        <v>58</v>
      </c>
      <c r="D300" s="603">
        <v>22.4</v>
      </c>
      <c r="E300" s="156"/>
      <c r="F300" s="191">
        <f>D300*E300</f>
        <v>0</v>
      </c>
    </row>
    <row r="301" spans="1:6">
      <c r="A301" s="494"/>
      <c r="B301" s="274" t="s">
        <v>460</v>
      </c>
      <c r="C301" s="190" t="s">
        <v>64</v>
      </c>
      <c r="D301" s="603">
        <v>2</v>
      </c>
      <c r="E301" s="156"/>
      <c r="F301" s="191">
        <f>D301*E301</f>
        <v>0</v>
      </c>
    </row>
    <row r="302" spans="1:6">
      <c r="A302" s="494"/>
      <c r="B302" s="274" t="s">
        <v>461</v>
      </c>
      <c r="C302" s="190" t="s">
        <v>64</v>
      </c>
      <c r="D302" s="603">
        <v>2</v>
      </c>
      <c r="E302" s="156"/>
      <c r="F302" s="191">
        <f>D302*E302</f>
        <v>0</v>
      </c>
    </row>
    <row r="303" spans="1:6">
      <c r="A303" s="495"/>
      <c r="B303" s="192"/>
      <c r="C303" s="176"/>
      <c r="D303" s="177"/>
      <c r="E303" s="271"/>
      <c r="F303" s="178"/>
    </row>
    <row r="304" spans="1:6">
      <c r="A304" s="496"/>
      <c r="B304" s="392"/>
      <c r="C304" s="267"/>
      <c r="D304" s="160"/>
      <c r="E304" s="160"/>
      <c r="F304" s="170"/>
    </row>
    <row r="305" spans="1:6" ht="40.5">
      <c r="A305" s="533" t="s">
        <v>632</v>
      </c>
      <c r="B305" s="391" t="s">
        <v>330</v>
      </c>
      <c r="C305" s="267"/>
      <c r="D305" s="160"/>
      <c r="E305" s="160"/>
      <c r="F305" s="170"/>
    </row>
    <row r="306" spans="1:6">
      <c r="A306" s="496"/>
      <c r="B306" s="392"/>
      <c r="C306" s="267"/>
      <c r="D306" s="160"/>
      <c r="E306" s="160"/>
      <c r="F306" s="170"/>
    </row>
    <row r="307" spans="1:6">
      <c r="A307" s="494"/>
      <c r="B307" s="274" t="s">
        <v>324</v>
      </c>
      <c r="C307" s="190" t="s">
        <v>55</v>
      </c>
      <c r="D307" s="603">
        <v>99.199999999999989</v>
      </c>
      <c r="E307" s="156"/>
      <c r="F307" s="191">
        <f>D307*E307</f>
        <v>0</v>
      </c>
    </row>
    <row r="308" spans="1:6">
      <c r="A308" s="495"/>
      <c r="B308" s="192"/>
      <c r="C308" s="176"/>
      <c r="D308" s="177"/>
      <c r="E308" s="271"/>
      <c r="F308" s="178"/>
    </row>
    <row r="309" spans="1:6">
      <c r="A309" s="496"/>
      <c r="B309" s="392"/>
      <c r="C309" s="267"/>
      <c r="D309" s="160"/>
      <c r="E309" s="160"/>
      <c r="F309" s="170"/>
    </row>
    <row r="310" spans="1:6" ht="40.5">
      <c r="A310" s="533" t="s">
        <v>633</v>
      </c>
      <c r="B310" s="391" t="s">
        <v>331</v>
      </c>
      <c r="C310" s="267"/>
      <c r="D310" s="433"/>
      <c r="E310" s="160"/>
      <c r="F310" s="170"/>
    </row>
    <row r="311" spans="1:6">
      <c r="A311" s="496"/>
      <c r="B311" s="392"/>
      <c r="C311" s="297"/>
      <c r="D311" s="297"/>
      <c r="E311" s="297"/>
      <c r="F311" s="297"/>
    </row>
    <row r="312" spans="1:6">
      <c r="A312" s="494"/>
      <c r="B312" s="274" t="s">
        <v>150</v>
      </c>
      <c r="C312" s="190" t="s">
        <v>55</v>
      </c>
      <c r="D312" s="603">
        <v>31.2</v>
      </c>
      <c r="E312" s="156"/>
      <c r="F312" s="191">
        <f>D312*E312</f>
        <v>0</v>
      </c>
    </row>
    <row r="313" spans="1:6">
      <c r="A313" s="494"/>
      <c r="B313" s="274" t="s">
        <v>332</v>
      </c>
      <c r="C313" s="190" t="s">
        <v>64</v>
      </c>
      <c r="D313" s="603">
        <v>4</v>
      </c>
      <c r="E313" s="156"/>
      <c r="F313" s="191">
        <f>D313*E313</f>
        <v>0</v>
      </c>
    </row>
    <row r="314" spans="1:6">
      <c r="A314" s="495"/>
      <c r="B314" s="192"/>
      <c r="C314" s="176"/>
      <c r="D314" s="177"/>
      <c r="E314" s="271"/>
      <c r="F314" s="178"/>
    </row>
    <row r="315" spans="1:6">
      <c r="A315" s="495"/>
      <c r="B315" s="392"/>
      <c r="C315" s="169"/>
      <c r="D315" s="160"/>
      <c r="E315" s="272"/>
      <c r="F315" s="170"/>
    </row>
    <row r="316" spans="1:6" ht="40.5">
      <c r="A316" s="533" t="s">
        <v>634</v>
      </c>
      <c r="B316" s="391" t="s">
        <v>148</v>
      </c>
      <c r="C316" s="267"/>
      <c r="D316" s="433"/>
      <c r="E316" s="160"/>
      <c r="F316" s="170"/>
    </row>
    <row r="317" spans="1:6">
      <c r="A317" s="496"/>
      <c r="B317" s="392"/>
      <c r="C317" s="297"/>
      <c r="D317" s="297"/>
      <c r="E317" s="297"/>
      <c r="F317" s="297"/>
    </row>
    <row r="318" spans="1:6">
      <c r="A318" s="494"/>
      <c r="B318" s="274" t="s">
        <v>147</v>
      </c>
      <c r="C318" s="190" t="s">
        <v>55</v>
      </c>
      <c r="D318" s="603">
        <v>6.1999999999999993</v>
      </c>
      <c r="E318" s="156"/>
      <c r="F318" s="191">
        <f>D318*E318</f>
        <v>0</v>
      </c>
    </row>
    <row r="319" spans="1:6">
      <c r="A319" s="495"/>
      <c r="B319" s="192"/>
      <c r="C319" s="176"/>
      <c r="D319" s="177"/>
      <c r="E319" s="271"/>
      <c r="F319" s="178"/>
    </row>
    <row r="320" spans="1:6">
      <c r="A320" s="495"/>
      <c r="B320" s="392"/>
      <c r="C320" s="169"/>
      <c r="D320" s="160"/>
      <c r="E320" s="272"/>
      <c r="F320" s="170"/>
    </row>
    <row r="321" spans="1:6" ht="62.45" customHeight="1">
      <c r="A321" s="533" t="s">
        <v>635</v>
      </c>
      <c r="B321" s="391" t="s">
        <v>151</v>
      </c>
      <c r="C321" s="267"/>
      <c r="D321" s="160"/>
      <c r="E321" s="160"/>
      <c r="F321" s="170"/>
    </row>
    <row r="322" spans="1:6">
      <c r="A322" s="496"/>
      <c r="B322" s="392"/>
      <c r="C322" s="297"/>
      <c r="D322" s="297"/>
      <c r="E322" s="297"/>
      <c r="F322" s="297"/>
    </row>
    <row r="323" spans="1:6">
      <c r="A323" s="494"/>
      <c r="B323" s="274" t="s">
        <v>67</v>
      </c>
      <c r="C323" s="190" t="s">
        <v>55</v>
      </c>
      <c r="D323" s="603">
        <v>243.5</v>
      </c>
      <c r="E323" s="156"/>
      <c r="F323" s="191">
        <f>D323*E323</f>
        <v>0</v>
      </c>
    </row>
    <row r="324" spans="1:6">
      <c r="A324" s="494"/>
      <c r="B324" s="274" t="s">
        <v>68</v>
      </c>
      <c r="C324" s="190" t="s">
        <v>58</v>
      </c>
      <c r="D324" s="603">
        <v>48.5</v>
      </c>
      <c r="E324" s="156"/>
      <c r="F324" s="191">
        <f>D324*E324</f>
        <v>0</v>
      </c>
    </row>
    <row r="325" spans="1:6">
      <c r="A325" s="494"/>
      <c r="B325" s="274" t="s">
        <v>335</v>
      </c>
      <c r="C325" s="190" t="s">
        <v>58</v>
      </c>
      <c r="D325" s="603">
        <v>3.3</v>
      </c>
      <c r="E325" s="156"/>
      <c r="F325" s="191">
        <f>D325*E325</f>
        <v>0</v>
      </c>
    </row>
    <row r="326" spans="1:6">
      <c r="A326" s="494"/>
      <c r="B326" s="274" t="s">
        <v>462</v>
      </c>
      <c r="C326" s="190" t="s">
        <v>64</v>
      </c>
      <c r="D326" s="603">
        <v>2</v>
      </c>
      <c r="E326" s="156"/>
      <c r="F326" s="191">
        <f>D326*E326</f>
        <v>0</v>
      </c>
    </row>
    <row r="327" spans="1:6">
      <c r="A327" s="495"/>
      <c r="B327" s="192"/>
      <c r="C327" s="176"/>
      <c r="D327" s="177"/>
      <c r="E327" s="271"/>
      <c r="F327" s="178"/>
    </row>
    <row r="328" spans="1:6">
      <c r="A328" s="495"/>
      <c r="B328" s="392"/>
      <c r="C328" s="169"/>
      <c r="D328" s="160"/>
      <c r="E328" s="272"/>
      <c r="F328" s="170"/>
    </row>
    <row r="329" spans="1:6">
      <c r="A329" s="497"/>
      <c r="B329" s="163"/>
      <c r="C329" s="433"/>
      <c r="D329" s="433"/>
      <c r="E329" s="281"/>
      <c r="F329" s="187"/>
    </row>
    <row r="330" spans="1:6" ht="145.15" customHeight="1">
      <c r="A330" s="533" t="s">
        <v>636</v>
      </c>
      <c r="B330" s="391" t="s">
        <v>410</v>
      </c>
      <c r="C330" s="267"/>
      <c r="D330" s="160"/>
      <c r="E330" s="160"/>
      <c r="F330" s="170"/>
    </row>
    <row r="331" spans="1:6" ht="27">
      <c r="A331" s="496"/>
      <c r="B331" s="163" t="s">
        <v>471</v>
      </c>
      <c r="C331" s="297"/>
      <c r="D331" s="297"/>
      <c r="E331" s="297"/>
      <c r="F331" s="297"/>
    </row>
    <row r="332" spans="1:6">
      <c r="A332" s="504"/>
      <c r="B332" s="163"/>
      <c r="C332" s="457"/>
      <c r="D332" s="457"/>
      <c r="E332" s="457"/>
      <c r="F332" s="457"/>
    </row>
    <row r="333" spans="1:6">
      <c r="A333" s="510"/>
      <c r="B333" s="604" t="s">
        <v>411</v>
      </c>
      <c r="C333" s="173" t="s">
        <v>55</v>
      </c>
      <c r="D333" s="603">
        <v>166.5</v>
      </c>
      <c r="E333" s="605"/>
      <c r="F333" s="174">
        <f>D333*E333</f>
        <v>0</v>
      </c>
    </row>
    <row r="334" spans="1:6">
      <c r="A334" s="504"/>
      <c r="B334" s="163"/>
      <c r="C334" s="457"/>
      <c r="D334" s="457"/>
      <c r="E334" s="457"/>
      <c r="F334" s="457"/>
    </row>
    <row r="335" spans="1:6" s="539" customFormat="1" ht="12.75">
      <c r="A335" s="299"/>
      <c r="B335" s="387"/>
      <c r="C335" s="431"/>
      <c r="D335" s="540"/>
      <c r="E335" s="302"/>
      <c r="F335" s="303"/>
    </row>
    <row r="336" spans="1:6" s="204" customFormat="1" ht="51">
      <c r="A336" s="533" t="s">
        <v>637</v>
      </c>
      <c r="B336" s="609" t="s">
        <v>571</v>
      </c>
      <c r="C336" s="304"/>
      <c r="D336" s="240"/>
      <c r="E336" s="240"/>
      <c r="F336" s="241"/>
    </row>
    <row r="337" spans="1:6" s="204" customFormat="1" ht="15">
      <c r="A337" s="305"/>
      <c r="B337" s="306" t="s">
        <v>540</v>
      </c>
      <c r="C337" s="304"/>
      <c r="D337" s="240"/>
      <c r="E337" s="240"/>
      <c r="F337" s="241"/>
    </row>
    <row r="338" spans="1:6" s="204" customFormat="1" ht="15">
      <c r="A338" s="307"/>
      <c r="B338" s="610" t="s">
        <v>572</v>
      </c>
      <c r="C338" s="611" t="s">
        <v>75</v>
      </c>
      <c r="D338" s="603">
        <v>8</v>
      </c>
      <c r="E338" s="612"/>
      <c r="F338" s="613">
        <f>D338*E338</f>
        <v>0</v>
      </c>
    </row>
    <row r="339" spans="1:6">
      <c r="A339" s="495"/>
      <c r="B339" s="192"/>
      <c r="C339" s="176"/>
      <c r="D339" s="177"/>
      <c r="E339" s="271"/>
      <c r="F339" s="178"/>
    </row>
    <row r="340" spans="1:6">
      <c r="A340" s="495"/>
      <c r="B340" s="392"/>
      <c r="C340" s="169"/>
      <c r="D340" s="160"/>
      <c r="E340" s="272"/>
      <c r="F340" s="170"/>
    </row>
    <row r="341" spans="1:6" ht="135">
      <c r="A341" s="533" t="s">
        <v>638</v>
      </c>
      <c r="B341" s="391" t="s">
        <v>458</v>
      </c>
      <c r="C341" s="267"/>
      <c r="D341" s="160"/>
      <c r="E341" s="160"/>
      <c r="F341" s="170"/>
    </row>
    <row r="342" spans="1:6">
      <c r="A342" s="496"/>
      <c r="B342" s="392"/>
      <c r="C342" s="267"/>
      <c r="D342" s="160"/>
      <c r="E342" s="160"/>
      <c r="F342" s="170"/>
    </row>
    <row r="343" spans="1:6">
      <c r="A343" s="494"/>
      <c r="B343" s="604" t="s">
        <v>69</v>
      </c>
      <c r="C343" s="173" t="s">
        <v>55</v>
      </c>
      <c r="D343" s="603">
        <v>310</v>
      </c>
      <c r="E343" s="625"/>
      <c r="F343" s="607">
        <f>D343*E343</f>
        <v>0</v>
      </c>
    </row>
    <row r="344" spans="1:6" ht="17.25" thickBot="1">
      <c r="A344" s="514"/>
      <c r="B344" s="458"/>
      <c r="C344" s="459"/>
      <c r="D344" s="460"/>
      <c r="E344" s="459"/>
      <c r="F344" s="287"/>
    </row>
    <row r="345" spans="1:6" s="436" customFormat="1">
      <c r="A345" s="499" t="s">
        <v>66</v>
      </c>
      <c r="B345" s="313" t="s">
        <v>39</v>
      </c>
      <c r="C345" s="313" t="s">
        <v>51</v>
      </c>
      <c r="D345" s="314"/>
      <c r="E345" s="314"/>
      <c r="F345" s="315">
        <f>SUM(F286:F343)</f>
        <v>0</v>
      </c>
    </row>
    <row r="346" spans="1:6">
      <c r="A346" s="500"/>
      <c r="B346" s="437"/>
      <c r="C346" s="153"/>
      <c r="D346" s="351"/>
      <c r="E346" s="153"/>
      <c r="F346" s="153"/>
    </row>
    <row r="347" spans="1:6">
      <c r="A347" s="501"/>
      <c r="B347" s="438"/>
      <c r="C347" s="154"/>
      <c r="D347" s="322"/>
      <c r="E347" s="154"/>
      <c r="F347" s="154"/>
    </row>
    <row r="348" spans="1:6">
      <c r="A348" s="501"/>
      <c r="B348" s="438"/>
      <c r="C348" s="154"/>
      <c r="D348" s="322"/>
      <c r="E348" s="154"/>
      <c r="F348" s="154"/>
    </row>
    <row r="349" spans="1:6" s="436" customFormat="1" ht="17.25" thickBot="1">
      <c r="A349" s="515" t="s">
        <v>70</v>
      </c>
      <c r="B349" s="358" t="s">
        <v>40</v>
      </c>
      <c r="C349" s="261"/>
      <c r="D349" s="262"/>
      <c r="E349" s="262"/>
      <c r="F349" s="263"/>
    </row>
    <row r="350" spans="1:6">
      <c r="A350" s="516"/>
      <c r="B350" s="427"/>
      <c r="C350" s="155"/>
      <c r="D350" s="461"/>
      <c r="E350" s="155"/>
      <c r="F350" s="155"/>
    </row>
    <row r="351" spans="1:6">
      <c r="A351" s="496"/>
      <c r="B351" s="168"/>
      <c r="C351" s="168"/>
      <c r="D351" s="392"/>
      <c r="E351" s="168"/>
      <c r="F351" s="170"/>
    </row>
    <row r="352" spans="1:6" ht="54">
      <c r="A352" s="533" t="s">
        <v>639</v>
      </c>
      <c r="B352" s="393" t="s">
        <v>364</v>
      </c>
      <c r="C352" s="169"/>
      <c r="D352" s="160"/>
      <c r="E352" s="189"/>
      <c r="F352" s="170"/>
    </row>
    <row r="353" spans="1:6">
      <c r="A353" s="495"/>
      <c r="B353" s="392"/>
      <c r="C353" s="169"/>
      <c r="D353" s="160"/>
      <c r="E353" s="189"/>
      <c r="F353" s="170"/>
    </row>
    <row r="354" spans="1:6">
      <c r="A354" s="494"/>
      <c r="B354" s="274" t="s">
        <v>365</v>
      </c>
      <c r="C354" s="190" t="s">
        <v>55</v>
      </c>
      <c r="D354" s="603">
        <v>162.29999999999998</v>
      </c>
      <c r="E354" s="156"/>
      <c r="F354" s="191">
        <f>D354*E354</f>
        <v>0</v>
      </c>
    </row>
    <row r="355" spans="1:6">
      <c r="A355" s="496"/>
      <c r="B355" s="282"/>
      <c r="C355" s="282"/>
      <c r="D355" s="192"/>
      <c r="E355" s="282"/>
      <c r="F355" s="178"/>
    </row>
    <row r="356" spans="1:6">
      <c r="A356" s="496"/>
      <c r="B356" s="168"/>
      <c r="C356" s="168"/>
      <c r="D356" s="392"/>
      <c r="E356" s="168"/>
      <c r="F356" s="170"/>
    </row>
    <row r="357" spans="1:6" ht="54">
      <c r="A357" s="533" t="s">
        <v>640</v>
      </c>
      <c r="B357" s="393" t="s">
        <v>366</v>
      </c>
      <c r="C357" s="169"/>
      <c r="D357" s="160"/>
      <c r="E357" s="189"/>
      <c r="F357" s="170"/>
    </row>
    <row r="358" spans="1:6">
      <c r="A358" s="495"/>
      <c r="B358" s="392"/>
      <c r="C358" s="169"/>
      <c r="D358" s="160"/>
      <c r="E358" s="189"/>
      <c r="F358" s="170"/>
    </row>
    <row r="359" spans="1:6">
      <c r="A359" s="494"/>
      <c r="B359" s="274" t="s">
        <v>74</v>
      </c>
      <c r="C359" s="190" t="s">
        <v>55</v>
      </c>
      <c r="D359" s="603">
        <v>80.599999999999994</v>
      </c>
      <c r="E359" s="156"/>
      <c r="F359" s="191">
        <f>D359*E359</f>
        <v>0</v>
      </c>
    </row>
    <row r="360" spans="1:6">
      <c r="A360" s="496"/>
      <c r="B360" s="282"/>
      <c r="C360" s="282"/>
      <c r="D360" s="192"/>
      <c r="E360" s="282"/>
      <c r="F360" s="178"/>
    </row>
    <row r="361" spans="1:6">
      <c r="A361" s="504"/>
      <c r="B361" s="373"/>
      <c r="C361" s="373"/>
      <c r="D361" s="163"/>
      <c r="E361" s="373"/>
      <c r="F361" s="187"/>
    </row>
    <row r="362" spans="1:6" ht="148.5">
      <c r="A362" s="533" t="s">
        <v>641</v>
      </c>
      <c r="B362" s="393" t="s">
        <v>368</v>
      </c>
      <c r="C362" s="169"/>
      <c r="D362" s="160"/>
      <c r="E362" s="189"/>
      <c r="F362" s="170"/>
    </row>
    <row r="363" spans="1:6">
      <c r="A363" s="495"/>
      <c r="B363" s="392"/>
      <c r="C363" s="169"/>
      <c r="D363" s="160"/>
      <c r="E363" s="189"/>
      <c r="F363" s="170"/>
    </row>
    <row r="364" spans="1:6">
      <c r="A364" s="494"/>
      <c r="B364" s="274" t="s">
        <v>367</v>
      </c>
      <c r="C364" s="190" t="s">
        <v>55</v>
      </c>
      <c r="D364" s="603">
        <v>162.29999999999998</v>
      </c>
      <c r="E364" s="156"/>
      <c r="F364" s="191">
        <f>D364*E364</f>
        <v>0</v>
      </c>
    </row>
    <row r="365" spans="1:6">
      <c r="A365" s="496"/>
      <c r="B365" s="282"/>
      <c r="C365" s="282"/>
      <c r="D365" s="192"/>
      <c r="E365" s="282"/>
      <c r="F365" s="178"/>
    </row>
    <row r="366" spans="1:6">
      <c r="A366" s="504"/>
      <c r="B366" s="373"/>
      <c r="C366" s="373"/>
      <c r="D366" s="163"/>
      <c r="E366" s="373"/>
      <c r="F366" s="187"/>
    </row>
    <row r="367" spans="1:6" ht="202.5">
      <c r="A367" s="533" t="s">
        <v>642</v>
      </c>
      <c r="B367" s="393" t="s">
        <v>370</v>
      </c>
      <c r="C367" s="169"/>
      <c r="D367" s="160"/>
      <c r="E367" s="189"/>
      <c r="F367" s="170"/>
    </row>
    <row r="368" spans="1:6">
      <c r="A368" s="495"/>
      <c r="B368" s="392"/>
      <c r="C368" s="169"/>
      <c r="D368" s="160"/>
      <c r="E368" s="189"/>
      <c r="F368" s="170"/>
    </row>
    <row r="369" spans="1:6">
      <c r="A369" s="494"/>
      <c r="B369" s="274" t="s">
        <v>71</v>
      </c>
      <c r="C369" s="190" t="s">
        <v>55</v>
      </c>
      <c r="D369" s="603">
        <v>80.599999999999994</v>
      </c>
      <c r="E369" s="156"/>
      <c r="F369" s="191">
        <f>D369*E369</f>
        <v>0</v>
      </c>
    </row>
    <row r="370" spans="1:6">
      <c r="A370" s="494"/>
      <c r="B370" s="274" t="s">
        <v>369</v>
      </c>
      <c r="C370" s="190" t="s">
        <v>58</v>
      </c>
      <c r="D370" s="603">
        <v>48.5</v>
      </c>
      <c r="E370" s="156"/>
      <c r="F370" s="191">
        <f>D370*E370</f>
        <v>0</v>
      </c>
    </row>
    <row r="371" spans="1:6">
      <c r="A371" s="496"/>
      <c r="B371" s="282"/>
      <c r="C371" s="282"/>
      <c r="D371" s="192"/>
      <c r="E371" s="282"/>
      <c r="F371" s="178"/>
    </row>
    <row r="372" spans="1:6">
      <c r="A372" s="496"/>
      <c r="B372" s="168"/>
      <c r="C372" s="168"/>
      <c r="D372" s="392"/>
      <c r="E372" s="168"/>
      <c r="F372" s="170"/>
    </row>
    <row r="373" spans="1:6" ht="204.6" customHeight="1">
      <c r="A373" s="533" t="s">
        <v>643</v>
      </c>
      <c r="B373" s="393" t="s">
        <v>397</v>
      </c>
      <c r="C373" s="169"/>
      <c r="D373" s="160"/>
      <c r="E373" s="189"/>
      <c r="F373" s="170"/>
    </row>
    <row r="374" spans="1:6">
      <c r="A374" s="495"/>
      <c r="B374" s="391" t="s">
        <v>371</v>
      </c>
      <c r="C374" s="169"/>
      <c r="D374" s="160"/>
      <c r="E374" s="189"/>
      <c r="F374" s="170"/>
    </row>
    <row r="375" spans="1:6">
      <c r="A375" s="495"/>
      <c r="B375" s="392"/>
      <c r="C375" s="169"/>
      <c r="D375" s="160"/>
      <c r="E375" s="189"/>
      <c r="F375" s="170"/>
    </row>
    <row r="376" spans="1:6">
      <c r="A376" s="494"/>
      <c r="B376" s="274" t="s">
        <v>373</v>
      </c>
      <c r="C376" s="190" t="s">
        <v>55</v>
      </c>
      <c r="D376" s="603">
        <v>51.5</v>
      </c>
      <c r="E376" s="156"/>
      <c r="F376" s="191">
        <f>D376*E376</f>
        <v>0</v>
      </c>
    </row>
    <row r="377" spans="1:6">
      <c r="A377" s="496"/>
      <c r="B377" s="282"/>
      <c r="C377" s="282"/>
      <c r="D377" s="192"/>
      <c r="E377" s="282"/>
      <c r="F377" s="178"/>
    </row>
    <row r="378" spans="1:6">
      <c r="A378" s="496"/>
      <c r="B378" s="168"/>
      <c r="C378" s="168"/>
      <c r="D378" s="392"/>
      <c r="E378" s="168"/>
      <c r="F378" s="170"/>
    </row>
    <row r="379" spans="1:6" ht="204.6" customHeight="1">
      <c r="A379" s="533" t="s">
        <v>644</v>
      </c>
      <c r="B379" s="393" t="s">
        <v>372</v>
      </c>
      <c r="C379" s="169"/>
      <c r="D379" s="160"/>
      <c r="E379" s="189"/>
      <c r="F379" s="170"/>
    </row>
    <row r="380" spans="1:6">
      <c r="A380" s="495"/>
      <c r="B380" s="391" t="s">
        <v>374</v>
      </c>
      <c r="C380" s="169"/>
      <c r="D380" s="160"/>
      <c r="E380" s="189"/>
      <c r="F380" s="170"/>
    </row>
    <row r="381" spans="1:6">
      <c r="A381" s="495"/>
      <c r="B381" s="392"/>
      <c r="C381" s="169"/>
      <c r="D381" s="160"/>
      <c r="E381" s="189"/>
      <c r="F381" s="170"/>
    </row>
    <row r="382" spans="1:6">
      <c r="A382" s="494"/>
      <c r="B382" s="274" t="s">
        <v>375</v>
      </c>
      <c r="C382" s="190" t="s">
        <v>55</v>
      </c>
      <c r="D382" s="603">
        <v>25.6</v>
      </c>
      <c r="E382" s="156"/>
      <c r="F382" s="191">
        <f>D382*E382</f>
        <v>0</v>
      </c>
    </row>
    <row r="383" spans="1:6">
      <c r="A383" s="496"/>
      <c r="B383" s="282"/>
      <c r="C383" s="282"/>
      <c r="D383" s="192"/>
      <c r="E383" s="282"/>
      <c r="F383" s="178"/>
    </row>
    <row r="384" spans="1:6">
      <c r="A384" s="496"/>
      <c r="B384" s="168"/>
      <c r="C384" s="168"/>
      <c r="D384" s="392"/>
      <c r="E384" s="168"/>
      <c r="F384" s="170"/>
    </row>
    <row r="385" spans="1:6" ht="204.6" customHeight="1">
      <c r="A385" s="533" t="s">
        <v>645</v>
      </c>
      <c r="B385" s="393" t="s">
        <v>372</v>
      </c>
      <c r="C385" s="169"/>
      <c r="D385" s="160"/>
      <c r="E385" s="189"/>
      <c r="F385" s="170"/>
    </row>
    <row r="386" spans="1:6">
      <c r="A386" s="495"/>
      <c r="B386" s="391" t="s">
        <v>377</v>
      </c>
      <c r="C386" s="169"/>
      <c r="D386" s="160"/>
      <c r="E386" s="189"/>
      <c r="F386" s="170"/>
    </row>
    <row r="387" spans="1:6">
      <c r="A387" s="495"/>
      <c r="B387" s="392"/>
      <c r="C387" s="169"/>
      <c r="D387" s="160"/>
      <c r="E387" s="189"/>
      <c r="F387" s="170"/>
    </row>
    <row r="388" spans="1:6">
      <c r="A388" s="494"/>
      <c r="B388" s="274" t="s">
        <v>376</v>
      </c>
      <c r="C388" s="190" t="s">
        <v>55</v>
      </c>
      <c r="D388" s="603">
        <v>9.5</v>
      </c>
      <c r="E388" s="156"/>
      <c r="F388" s="191">
        <f>D388*E388</f>
        <v>0</v>
      </c>
    </row>
    <row r="389" spans="1:6">
      <c r="A389" s="496"/>
      <c r="B389" s="282"/>
      <c r="C389" s="282"/>
      <c r="D389" s="192"/>
      <c r="E389" s="282"/>
      <c r="F389" s="178"/>
    </row>
    <row r="390" spans="1:6">
      <c r="A390" s="496"/>
      <c r="B390" s="168"/>
      <c r="C390" s="168"/>
      <c r="D390" s="392"/>
      <c r="E390" s="168"/>
      <c r="F390" s="170"/>
    </row>
    <row r="391" spans="1:6" ht="67.5">
      <c r="A391" s="533" t="s">
        <v>646</v>
      </c>
      <c r="B391" s="393" t="s">
        <v>72</v>
      </c>
      <c r="C391" s="169"/>
      <c r="D391" s="160"/>
      <c r="E391" s="189"/>
      <c r="F391" s="170"/>
    </row>
    <row r="392" spans="1:6">
      <c r="A392" s="495"/>
      <c r="B392" s="392"/>
      <c r="C392" s="169"/>
      <c r="D392" s="160"/>
      <c r="E392" s="189"/>
      <c r="F392" s="170"/>
    </row>
    <row r="393" spans="1:6">
      <c r="A393" s="494"/>
      <c r="B393" s="274" t="s">
        <v>73</v>
      </c>
      <c r="C393" s="190" t="s">
        <v>55</v>
      </c>
      <c r="D393" s="603">
        <v>86.5</v>
      </c>
      <c r="E393" s="156"/>
      <c r="F393" s="191">
        <f>D393*E393</f>
        <v>0</v>
      </c>
    </row>
    <row r="394" spans="1:6">
      <c r="A394" s="496"/>
      <c r="B394" s="282"/>
      <c r="C394" s="282"/>
      <c r="D394" s="192"/>
      <c r="E394" s="282"/>
      <c r="F394" s="178"/>
    </row>
    <row r="395" spans="1:6" s="204" customFormat="1" ht="15">
      <c r="A395" s="374"/>
      <c r="B395" s="375"/>
      <c r="C395" s="376"/>
      <c r="D395" s="377"/>
      <c r="E395" s="378"/>
      <c r="F395" s="303"/>
    </row>
    <row r="396" spans="1:6" s="164" customFormat="1" ht="141" customHeight="1">
      <c r="A396" s="533" t="s">
        <v>647</v>
      </c>
      <c r="B396" s="391" t="s">
        <v>386</v>
      </c>
      <c r="C396" s="267"/>
      <c r="D396" s="160" t="s">
        <v>379</v>
      </c>
      <c r="E396" s="160"/>
      <c r="F396" s="170"/>
    </row>
    <row r="397" spans="1:6" s="204" customFormat="1" ht="15">
      <c r="A397" s="379"/>
      <c r="B397" s="306"/>
      <c r="C397" s="304"/>
      <c r="D397" s="240"/>
      <c r="E397" s="240"/>
      <c r="F397" s="241"/>
    </row>
    <row r="398" spans="1:6" s="204" customFormat="1" ht="12.6" customHeight="1">
      <c r="A398" s="531"/>
      <c r="B398" s="300"/>
      <c r="C398" s="301"/>
      <c r="D398" s="302"/>
      <c r="E398" s="302"/>
      <c r="F398" s="303"/>
    </row>
    <row r="399" spans="1:6" s="164" customFormat="1" ht="15.75">
      <c r="A399" s="275"/>
      <c r="B399" s="274" t="s">
        <v>387</v>
      </c>
      <c r="C399" s="190" t="s">
        <v>202</v>
      </c>
      <c r="D399" s="603">
        <v>22.9</v>
      </c>
      <c r="E399" s="156"/>
      <c r="F399" s="191">
        <f>D399*E399</f>
        <v>0</v>
      </c>
    </row>
    <row r="400" spans="1:6" s="164" customFormat="1" ht="13.5">
      <c r="A400" s="275"/>
      <c r="B400" s="282"/>
      <c r="C400" s="176"/>
      <c r="D400" s="271"/>
      <c r="E400" s="283"/>
      <c r="F400" s="178"/>
    </row>
    <row r="401" spans="1:6" s="164" customFormat="1" ht="13.5">
      <c r="A401" s="280"/>
      <c r="B401" s="373"/>
      <c r="C401" s="194"/>
      <c r="D401" s="281"/>
      <c r="E401" s="198"/>
      <c r="F401" s="187"/>
    </row>
    <row r="402" spans="1:6" s="164" customFormat="1" ht="67.5">
      <c r="A402" s="533" t="s">
        <v>648</v>
      </c>
      <c r="B402" s="391" t="s">
        <v>385</v>
      </c>
      <c r="C402" s="267"/>
      <c r="D402" s="160"/>
      <c r="E402" s="160"/>
      <c r="F402" s="170"/>
    </row>
    <row r="403" spans="1:6" s="164" customFormat="1" ht="13.5">
      <c r="A403" s="275"/>
      <c r="B403" s="276"/>
      <c r="C403" s="277"/>
      <c r="D403" s="278"/>
      <c r="E403" s="278"/>
      <c r="F403" s="279"/>
    </row>
    <row r="404" spans="1:6" s="196" customFormat="1" ht="15.75">
      <c r="A404" s="280"/>
      <c r="B404" s="627" t="s">
        <v>389</v>
      </c>
      <c r="C404" s="628" t="s">
        <v>203</v>
      </c>
      <c r="D404" s="603">
        <v>14.1</v>
      </c>
      <c r="E404" s="629"/>
      <c r="F404" s="630">
        <f>D404*E404</f>
        <v>0</v>
      </c>
    </row>
    <row r="405" spans="1:6" s="164" customFormat="1" ht="1.9" customHeight="1">
      <c r="A405" s="275"/>
      <c r="B405" s="276"/>
      <c r="C405" s="277"/>
      <c r="D405" s="278"/>
      <c r="E405" s="278"/>
      <c r="F405" s="279"/>
    </row>
    <row r="406" spans="1:6" s="196" customFormat="1" ht="15.75">
      <c r="A406" s="280"/>
      <c r="B406" s="627" t="s">
        <v>388</v>
      </c>
      <c r="C406" s="628" t="s">
        <v>203</v>
      </c>
      <c r="D406" s="603">
        <v>5.6</v>
      </c>
      <c r="E406" s="629"/>
      <c r="F406" s="630">
        <f>D406*E406</f>
        <v>0</v>
      </c>
    </row>
    <row r="407" spans="1:6" s="196" customFormat="1" ht="13.5">
      <c r="A407" s="284"/>
      <c r="B407" s="162"/>
      <c r="C407" s="185"/>
      <c r="D407" s="186"/>
      <c r="E407" s="195"/>
      <c r="F407" s="187"/>
    </row>
    <row r="408" spans="1:6">
      <c r="A408" s="517"/>
      <c r="B408" s="462"/>
      <c r="C408" s="457"/>
      <c r="D408" s="457"/>
      <c r="E408" s="457"/>
      <c r="F408" s="187"/>
    </row>
    <row r="409" spans="1:6" ht="94.5">
      <c r="A409" s="533" t="s">
        <v>649</v>
      </c>
      <c r="B409" s="393" t="s">
        <v>396</v>
      </c>
      <c r="C409" s="267"/>
      <c r="D409" s="160"/>
      <c r="E409" s="160"/>
      <c r="F409" s="170"/>
    </row>
    <row r="410" spans="1:6">
      <c r="A410" s="496"/>
      <c r="B410" s="392"/>
      <c r="C410" s="267"/>
      <c r="D410" s="160"/>
      <c r="E410" s="160"/>
      <c r="F410" s="170"/>
    </row>
    <row r="411" spans="1:6">
      <c r="A411" s="494"/>
      <c r="B411" s="274" t="s">
        <v>479</v>
      </c>
      <c r="C411" s="190" t="s">
        <v>205</v>
      </c>
      <c r="D411" s="603">
        <v>100.1</v>
      </c>
      <c r="E411" s="156"/>
      <c r="F411" s="191">
        <f>D411*E411</f>
        <v>0</v>
      </c>
    </row>
    <row r="412" spans="1:6">
      <c r="A412" s="512"/>
      <c r="B412" s="447"/>
      <c r="C412" s="349"/>
      <c r="D412" s="349"/>
      <c r="E412" s="349"/>
      <c r="F412" s="178"/>
    </row>
    <row r="413" spans="1:6">
      <c r="A413" s="512"/>
      <c r="B413" s="286"/>
      <c r="C413" s="297"/>
      <c r="D413" s="297"/>
      <c r="E413" s="297"/>
      <c r="F413" s="170"/>
    </row>
    <row r="414" spans="1:6" s="164" customFormat="1" ht="81">
      <c r="A414" s="533" t="s">
        <v>650</v>
      </c>
      <c r="B414" s="391" t="s">
        <v>395</v>
      </c>
      <c r="C414" s="267"/>
      <c r="D414" s="160"/>
      <c r="E414" s="160"/>
      <c r="F414" s="170"/>
    </row>
    <row r="415" spans="1:6" s="164" customFormat="1" ht="13.5">
      <c r="A415" s="159"/>
      <c r="B415" s="392"/>
      <c r="C415" s="267"/>
      <c r="D415" s="160"/>
      <c r="E415" s="160"/>
      <c r="F415" s="170"/>
    </row>
    <row r="416" spans="1:6" s="164" customFormat="1" ht="13.5">
      <c r="A416" s="159"/>
      <c r="B416" s="274" t="s">
        <v>361</v>
      </c>
      <c r="C416" s="190" t="s">
        <v>55</v>
      </c>
      <c r="D416" s="603">
        <v>131.9</v>
      </c>
      <c r="E416" s="156"/>
      <c r="F416" s="191">
        <f>D416*E416</f>
        <v>0</v>
      </c>
    </row>
    <row r="417" spans="1:6" s="164" customFormat="1" ht="13.5">
      <c r="A417" s="193"/>
      <c r="B417" s="162"/>
      <c r="C417" s="185"/>
      <c r="D417" s="186"/>
      <c r="E417" s="195"/>
      <c r="F417" s="187"/>
    </row>
    <row r="418" spans="1:6" s="196" customFormat="1" ht="13.5">
      <c r="A418" s="193"/>
      <c r="B418" s="162"/>
      <c r="C418" s="185"/>
      <c r="D418" s="186"/>
      <c r="E418" s="195"/>
      <c r="F418" s="187"/>
    </row>
    <row r="419" spans="1:6" s="164" customFormat="1" ht="67.5">
      <c r="A419" s="533" t="s">
        <v>651</v>
      </c>
      <c r="B419" s="391" t="s">
        <v>363</v>
      </c>
      <c r="C419" s="267"/>
      <c r="D419" s="160"/>
      <c r="E419" s="160"/>
      <c r="F419" s="170"/>
    </row>
    <row r="420" spans="1:6" s="164" customFormat="1" ht="9.6" customHeight="1">
      <c r="A420" s="159"/>
      <c r="B420" s="392"/>
      <c r="C420" s="267"/>
      <c r="D420" s="160"/>
      <c r="E420" s="160"/>
      <c r="F420" s="170"/>
    </row>
    <row r="421" spans="1:6" s="164" customFormat="1" ht="13.5">
      <c r="A421" s="159"/>
      <c r="B421" s="274" t="s">
        <v>362</v>
      </c>
      <c r="C421" s="190" t="s">
        <v>55</v>
      </c>
      <c r="D421" s="603">
        <v>44.5</v>
      </c>
      <c r="E421" s="156"/>
      <c r="F421" s="191">
        <f>D421*E421</f>
        <v>0</v>
      </c>
    </row>
    <row r="422" spans="1:6" s="164" customFormat="1" ht="13.5">
      <c r="A422" s="193"/>
      <c r="B422" s="162"/>
      <c r="C422" s="185"/>
      <c r="D422" s="186"/>
      <c r="E422" s="195"/>
      <c r="F422" s="187"/>
    </row>
    <row r="423" spans="1:6" s="164" customFormat="1" ht="6.6" customHeight="1" thickBot="1">
      <c r="A423" s="193"/>
      <c r="B423" s="162"/>
      <c r="C423" s="185"/>
      <c r="D423" s="186"/>
      <c r="E423" s="195"/>
      <c r="F423" s="187"/>
    </row>
    <row r="424" spans="1:6">
      <c r="A424" s="499" t="s">
        <v>70</v>
      </c>
      <c r="B424" s="313" t="s">
        <v>40</v>
      </c>
      <c r="C424" s="468" t="s">
        <v>51</v>
      </c>
      <c r="D424" s="469"/>
      <c r="E424" s="469"/>
      <c r="F424" s="470">
        <f>SUM(F351:F422)</f>
        <v>0</v>
      </c>
    </row>
    <row r="425" spans="1:6">
      <c r="A425" s="519"/>
      <c r="B425" s="471"/>
      <c r="C425" s="472"/>
      <c r="D425" s="473"/>
      <c r="E425" s="474"/>
      <c r="F425" s="475"/>
    </row>
    <row r="427" spans="1:6">
      <c r="A427" s="501"/>
      <c r="B427" s="438"/>
      <c r="C427" s="154"/>
      <c r="D427" s="322"/>
      <c r="E427" s="154"/>
      <c r="F427" s="154"/>
    </row>
    <row r="428" spans="1:6" s="436" customFormat="1" ht="17.25" thickBot="1">
      <c r="A428" s="515" t="s">
        <v>192</v>
      </c>
      <c r="B428" s="358" t="s">
        <v>195</v>
      </c>
      <c r="C428" s="261"/>
      <c r="D428" s="262"/>
      <c r="E428" s="262"/>
      <c r="F428" s="263"/>
    </row>
    <row r="429" spans="1:6">
      <c r="A429" s="516"/>
      <c r="B429" s="427"/>
      <c r="C429" s="155"/>
      <c r="D429" s="461"/>
      <c r="E429" s="155"/>
      <c r="F429" s="155"/>
    </row>
    <row r="430" spans="1:6">
      <c r="A430" s="478"/>
      <c r="B430" s="306"/>
      <c r="C430" s="306"/>
      <c r="D430" s="306"/>
      <c r="E430" s="306"/>
      <c r="F430" s="306"/>
    </row>
    <row r="431" spans="1:6" ht="40.5">
      <c r="A431" s="533" t="s">
        <v>652</v>
      </c>
      <c r="B431" s="393" t="s">
        <v>194</v>
      </c>
      <c r="C431" s="169"/>
      <c r="D431" s="160"/>
      <c r="E431" s="189"/>
      <c r="F431" s="170"/>
    </row>
    <row r="432" spans="1:6">
      <c r="A432" s="495"/>
      <c r="B432" s="149" t="s">
        <v>431</v>
      </c>
      <c r="C432" s="169"/>
      <c r="D432" s="160"/>
      <c r="E432" s="189"/>
      <c r="F432" s="170"/>
    </row>
    <row r="433" spans="1:6">
      <c r="A433" s="494"/>
      <c r="B433" s="274" t="s">
        <v>193</v>
      </c>
      <c r="C433" s="190"/>
      <c r="D433" s="190"/>
      <c r="E433" s="190"/>
      <c r="F433" s="191">
        <f>SUM(F25:F430)*0.05*0.5</f>
        <v>0</v>
      </c>
    </row>
    <row r="434" spans="1:6">
      <c r="A434" s="496"/>
      <c r="B434" s="282"/>
      <c r="C434" s="282"/>
      <c r="D434" s="192"/>
      <c r="E434" s="282"/>
      <c r="F434" s="178"/>
    </row>
    <row r="435" spans="1:6" ht="17.25" thickBot="1">
      <c r="A435" s="518"/>
      <c r="B435" s="464"/>
      <c r="C435" s="465"/>
      <c r="D435" s="466"/>
      <c r="E435" s="467"/>
      <c r="F435" s="463"/>
    </row>
    <row r="436" spans="1:6">
      <c r="A436" s="499" t="s">
        <v>192</v>
      </c>
      <c r="B436" s="313" t="s">
        <v>195</v>
      </c>
      <c r="C436" s="468" t="s">
        <v>51</v>
      </c>
      <c r="D436" s="469"/>
      <c r="E436" s="469"/>
      <c r="F436" s="470">
        <f>SUM(F433:F435)</f>
        <v>0</v>
      </c>
    </row>
    <row r="437" spans="1:6">
      <c r="A437" s="519"/>
      <c r="B437" s="471"/>
      <c r="C437" s="472"/>
      <c r="D437" s="473"/>
      <c r="E437" s="474"/>
      <c r="F437" s="475"/>
    </row>
    <row r="441" spans="1:6">
      <c r="F441" s="521">
        <f>SUM(F25:F437)*0.5</f>
        <v>0</v>
      </c>
    </row>
  </sheetData>
  <mergeCells count="2">
    <mergeCell ref="A19"/>
    <mergeCell ref="B3:F3"/>
  </mergeCells>
  <phoneticPr fontId="48" type="noConversion"/>
  <pageMargins left="1.1811" right="0.39370100000000002" top="0.78740200000000005" bottom="0.39370100000000002" header="0.19685" footer="0.19685"/>
  <pageSetup scale="75" fitToWidth="0" fitToHeight="0" orientation="portrait" r:id="rId1"/>
  <headerFooter>
    <oddFooter>&amp;L&amp;"Arial Narrow,Regular"&amp;8&amp;K000000A_GRADBENA&amp;C&amp;"Arial Narrow,Regular"&amp;8&amp;K000000VZOREC_6.05_2022_GO_PREDRAČUN_MAG.xlsx&amp;R&amp;"Arial Narrow,Regular"&amp;8&amp;K000000&amp;P/&amp;N</oddFooter>
  </headerFooter>
  <rowBreaks count="13" manualBreakCount="13">
    <brk id="16" max="16383" man="1"/>
    <brk id="62" max="16383" man="1"/>
    <brk id="89" max="5" man="1"/>
    <brk id="121" max="5" man="1"/>
    <brk id="154" max="5" man="1"/>
    <brk id="197" max="5" man="1"/>
    <brk id="241" max="5" man="1"/>
    <brk id="280" max="16383" man="1"/>
    <brk id="327" max="5" man="1"/>
    <brk id="346" max="16383" man="1"/>
    <brk id="371" max="5" man="1"/>
    <brk id="389" max="5" man="1"/>
    <brk id="4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9"/>
  <sheetViews>
    <sheetView showGridLines="0" view="pageBreakPreview" topLeftCell="A700" zoomScaleNormal="85" zoomScaleSheetLayoutView="100" workbookViewId="0">
      <selection activeCell="E7" sqref="E7"/>
    </sheetView>
  </sheetViews>
  <sheetFormatPr defaultColWidth="11" defaultRowHeight="15" outlineLevelRow="1"/>
  <cols>
    <col min="1" max="1" width="7.5703125" style="204" bestFit="1" customWidth="1"/>
    <col min="2" max="2" width="68" style="204" customWidth="1"/>
    <col min="3" max="5" width="11.42578125" style="204" customWidth="1"/>
    <col min="6" max="6" width="17" style="204" customWidth="1"/>
    <col min="7" max="16384" width="11" style="204"/>
  </cols>
  <sheetData>
    <row r="1" spans="1:7" s="251" customFormat="1" ht="25.15" customHeight="1" thickBot="1">
      <c r="A1" s="599" t="s">
        <v>76</v>
      </c>
      <c r="B1" s="201" t="s">
        <v>77</v>
      </c>
      <c r="C1" s="600"/>
      <c r="D1" s="600"/>
      <c r="E1" s="601"/>
      <c r="F1" s="602"/>
    </row>
    <row r="2" spans="1:7">
      <c r="A2" s="205"/>
      <c r="B2" s="206"/>
      <c r="C2" s="207"/>
      <c r="D2" s="208"/>
      <c r="E2" s="209"/>
      <c r="F2" s="210"/>
    </row>
    <row r="3" spans="1:7" ht="293.45" customHeight="1">
      <c r="A3" s="211"/>
      <c r="B3" s="671" t="s">
        <v>201</v>
      </c>
      <c r="C3" s="681"/>
      <c r="D3" s="681"/>
      <c r="E3" s="681"/>
      <c r="F3" s="681"/>
    </row>
    <row r="4" spans="1:7" ht="16.5">
      <c r="A4" s="566"/>
      <c r="B4" s="567"/>
      <c r="C4" s="431"/>
      <c r="D4" s="302"/>
      <c r="E4" s="377"/>
      <c r="F4" s="377"/>
      <c r="G4" s="386"/>
    </row>
    <row r="5" spans="1:7" ht="15.75">
      <c r="A5" s="574" t="s">
        <v>76</v>
      </c>
      <c r="B5" s="575" t="s">
        <v>78</v>
      </c>
      <c r="C5" s="576"/>
      <c r="D5" s="576"/>
      <c r="E5" s="577"/>
      <c r="F5" s="578" t="s">
        <v>35</v>
      </c>
      <c r="G5" s="386"/>
    </row>
    <row r="6" spans="1:7" ht="18">
      <c r="A6" s="568"/>
      <c r="B6" s="569"/>
      <c r="C6" s="570"/>
      <c r="D6" s="571"/>
      <c r="E6" s="572"/>
      <c r="F6" s="573"/>
      <c r="G6" s="386"/>
    </row>
    <row r="7" spans="1:7" s="386" customFormat="1">
      <c r="A7" s="565">
        <v>1</v>
      </c>
      <c r="B7" s="563" t="s">
        <v>79</v>
      </c>
      <c r="C7" s="431"/>
      <c r="D7" s="302"/>
      <c r="E7" s="377"/>
      <c r="F7" s="303">
        <f>F120</f>
        <v>0</v>
      </c>
    </row>
    <row r="8" spans="1:7" s="386" customFormat="1">
      <c r="A8" s="565">
        <v>2</v>
      </c>
      <c r="B8" s="563" t="s">
        <v>80</v>
      </c>
      <c r="C8" s="431"/>
      <c r="D8" s="302"/>
      <c r="E8" s="377"/>
      <c r="F8" s="303">
        <f>F140</f>
        <v>0</v>
      </c>
    </row>
    <row r="9" spans="1:7" s="386" customFormat="1">
      <c r="A9" s="565">
        <v>3</v>
      </c>
      <c r="B9" s="563" t="s">
        <v>427</v>
      </c>
      <c r="C9" s="431"/>
      <c r="D9" s="302"/>
      <c r="E9" s="377"/>
      <c r="F9" s="303">
        <f>F160</f>
        <v>0</v>
      </c>
    </row>
    <row r="10" spans="1:7" s="386" customFormat="1">
      <c r="A10" s="565">
        <v>4</v>
      </c>
      <c r="B10" s="563" t="s">
        <v>474</v>
      </c>
      <c r="C10" s="431"/>
      <c r="D10" s="302"/>
      <c r="E10" s="377"/>
      <c r="F10" s="303">
        <f>F267</f>
        <v>0</v>
      </c>
    </row>
    <row r="11" spans="1:7" s="386" customFormat="1">
      <c r="A11" s="565">
        <v>5</v>
      </c>
      <c r="B11" s="563" t="s">
        <v>100</v>
      </c>
      <c r="C11" s="431"/>
      <c r="D11" s="302"/>
      <c r="E11" s="377"/>
      <c r="F11" s="303">
        <f>F288</f>
        <v>0</v>
      </c>
    </row>
    <row r="12" spans="1:7" s="386" customFormat="1">
      <c r="A12" s="565">
        <v>6</v>
      </c>
      <c r="B12" s="563" t="s">
        <v>146</v>
      </c>
      <c r="C12" s="431"/>
      <c r="D12" s="302"/>
      <c r="E12" s="377"/>
      <c r="F12" s="303">
        <f>F429</f>
        <v>0</v>
      </c>
    </row>
    <row r="13" spans="1:7" s="386" customFormat="1">
      <c r="A13" s="565">
        <v>7</v>
      </c>
      <c r="B13" s="563" t="s">
        <v>81</v>
      </c>
      <c r="C13" s="431"/>
      <c r="D13" s="302"/>
      <c r="E13" s="377"/>
      <c r="F13" s="303">
        <f>F512</f>
        <v>0</v>
      </c>
    </row>
    <row r="14" spans="1:7" s="386" customFormat="1">
      <c r="A14" s="565">
        <v>8</v>
      </c>
      <c r="B14" s="563" t="s">
        <v>82</v>
      </c>
      <c r="C14" s="431"/>
      <c r="D14" s="302"/>
      <c r="E14" s="377"/>
      <c r="F14" s="303">
        <f>SUM(F560)</f>
        <v>0</v>
      </c>
    </row>
    <row r="15" spans="1:7" s="386" customFormat="1">
      <c r="A15" s="565">
        <v>9</v>
      </c>
      <c r="B15" s="563" t="s">
        <v>83</v>
      </c>
      <c r="C15" s="431"/>
      <c r="D15" s="302"/>
      <c r="E15" s="377"/>
      <c r="F15" s="303">
        <f>F621</f>
        <v>0</v>
      </c>
    </row>
    <row r="16" spans="1:7" s="386" customFormat="1">
      <c r="A16" s="565">
        <v>10</v>
      </c>
      <c r="B16" s="563" t="s">
        <v>156</v>
      </c>
      <c r="C16" s="431"/>
      <c r="D16" s="302"/>
      <c r="E16" s="377"/>
      <c r="F16" s="303">
        <f>F659</f>
        <v>0</v>
      </c>
    </row>
    <row r="17" spans="1:7" s="386" customFormat="1">
      <c r="A17" s="565">
        <v>11</v>
      </c>
      <c r="B17" s="563" t="s">
        <v>523</v>
      </c>
      <c r="C17" s="431"/>
      <c r="D17" s="302"/>
      <c r="E17" s="377"/>
      <c r="F17" s="303">
        <f>F719</f>
        <v>0</v>
      </c>
    </row>
    <row r="18" spans="1:7" s="386" customFormat="1">
      <c r="A18" s="565">
        <v>12</v>
      </c>
      <c r="B18" s="563" t="s">
        <v>196</v>
      </c>
      <c r="C18" s="431"/>
      <c r="D18" s="302"/>
      <c r="E18" s="377"/>
      <c r="F18" s="303">
        <f>F731</f>
        <v>0</v>
      </c>
    </row>
    <row r="19" spans="1:7" s="386" customFormat="1">
      <c r="A19" s="387"/>
      <c r="B19" s="300"/>
      <c r="C19" s="431"/>
      <c r="D19" s="302"/>
      <c r="E19" s="377"/>
      <c r="F19" s="303"/>
    </row>
    <row r="20" spans="1:7" s="386" customFormat="1" ht="16.5" thickBot="1">
      <c r="A20" s="579"/>
      <c r="B20" s="580" t="s">
        <v>84</v>
      </c>
      <c r="C20" s="581"/>
      <c r="D20" s="581"/>
      <c r="E20" s="582"/>
      <c r="F20" s="583">
        <f>SUM(F7:F19)</f>
        <v>0</v>
      </c>
    </row>
    <row r="21" spans="1:7" ht="15.75" thickTop="1">
      <c r="A21" s="540"/>
      <c r="B21" s="300"/>
      <c r="C21" s="376"/>
      <c r="D21" s="302"/>
      <c r="E21" s="302"/>
      <c r="F21" s="303"/>
      <c r="G21" s="386"/>
    </row>
    <row r="22" spans="1:7">
      <c r="A22" s="237"/>
      <c r="B22" s="238"/>
      <c r="C22" s="239"/>
      <c r="D22" s="240"/>
      <c r="E22" s="240"/>
      <c r="F22" s="241"/>
    </row>
    <row r="23" spans="1:7" ht="18">
      <c r="A23" s="242" t="s">
        <v>76</v>
      </c>
      <c r="B23" s="243" t="s">
        <v>77</v>
      </c>
      <c r="C23" s="244"/>
      <c r="D23" s="244"/>
      <c r="E23" s="245"/>
      <c r="F23" s="244"/>
    </row>
    <row r="24" spans="1:7" s="251" customFormat="1">
      <c r="A24" s="246" t="s">
        <v>42</v>
      </c>
      <c r="B24" s="247" t="s">
        <v>43</v>
      </c>
      <c r="C24" s="248" t="s">
        <v>44</v>
      </c>
      <c r="D24" s="249" t="s">
        <v>45</v>
      </c>
      <c r="E24" s="249" t="s">
        <v>46</v>
      </c>
      <c r="F24" s="250" t="s">
        <v>47</v>
      </c>
    </row>
    <row r="25" spans="1:7">
      <c r="A25" s="252"/>
      <c r="B25" s="253"/>
      <c r="C25" s="254"/>
      <c r="D25" s="254"/>
      <c r="E25" s="255"/>
      <c r="F25" s="255"/>
    </row>
    <row r="26" spans="1:7">
      <c r="A26" s="256"/>
      <c r="B26" s="238"/>
      <c r="C26" s="238"/>
      <c r="D26" s="257"/>
      <c r="E26" s="257"/>
      <c r="F26" s="258"/>
    </row>
    <row r="27" spans="1:7" ht="17.25" thickBot="1">
      <c r="A27" s="259" t="s">
        <v>85</v>
      </c>
      <c r="B27" s="260" t="s">
        <v>86</v>
      </c>
      <c r="C27" s="261"/>
      <c r="D27" s="262"/>
      <c r="E27" s="262"/>
      <c r="F27" s="263"/>
    </row>
    <row r="28" spans="1:7">
      <c r="A28" s="264"/>
      <c r="B28" s="234"/>
      <c r="C28" s="265"/>
      <c r="D28" s="235"/>
      <c r="E28" s="235"/>
      <c r="F28" s="236"/>
    </row>
    <row r="29" spans="1:7" s="164" customFormat="1" ht="13.5">
      <c r="A29" s="266"/>
      <c r="B29" s="391" t="s">
        <v>87</v>
      </c>
      <c r="C29" s="267"/>
      <c r="D29" s="160"/>
      <c r="E29" s="160"/>
      <c r="F29" s="170"/>
    </row>
    <row r="30" spans="1:7" s="164" customFormat="1" ht="27">
      <c r="A30" s="266"/>
      <c r="B30" s="391" t="s">
        <v>88</v>
      </c>
      <c r="C30" s="267"/>
      <c r="D30" s="160"/>
      <c r="E30" s="160"/>
      <c r="F30" s="170"/>
    </row>
    <row r="31" spans="1:7" s="164" customFormat="1" ht="27">
      <c r="A31" s="266"/>
      <c r="B31" s="391" t="s">
        <v>89</v>
      </c>
      <c r="C31" s="267"/>
      <c r="D31" s="160"/>
      <c r="E31" s="160"/>
      <c r="F31" s="170"/>
    </row>
    <row r="32" spans="1:7" s="164" customFormat="1" ht="27">
      <c r="A32" s="266"/>
      <c r="B32" s="391" t="s">
        <v>90</v>
      </c>
      <c r="C32" s="267"/>
      <c r="D32" s="160"/>
      <c r="E32" s="160"/>
      <c r="F32" s="170"/>
    </row>
    <row r="33" spans="1:6" s="164" customFormat="1" ht="40.5">
      <c r="A33" s="266"/>
      <c r="B33" s="391" t="s">
        <v>190</v>
      </c>
      <c r="C33" s="267"/>
      <c r="D33" s="160"/>
      <c r="E33" s="160"/>
      <c r="F33" s="170"/>
    </row>
    <row r="34" spans="1:6" s="164" customFormat="1" ht="13.5">
      <c r="A34" s="266"/>
      <c r="B34" s="391" t="s">
        <v>153</v>
      </c>
      <c r="C34" s="267"/>
      <c r="D34" s="160"/>
      <c r="E34" s="160"/>
      <c r="F34" s="170"/>
    </row>
    <row r="35" spans="1:6" s="164" customFormat="1" ht="13.5">
      <c r="A35" s="180"/>
      <c r="B35" s="391" t="s">
        <v>91</v>
      </c>
      <c r="C35" s="267"/>
      <c r="D35" s="160"/>
      <c r="E35" s="160"/>
      <c r="F35" s="170"/>
    </row>
    <row r="36" spans="1:6" s="164" customFormat="1" ht="94.5">
      <c r="A36" s="186"/>
      <c r="B36" s="197" t="s">
        <v>152</v>
      </c>
      <c r="C36" s="268"/>
      <c r="D36" s="195"/>
      <c r="E36" s="195"/>
      <c r="F36" s="187"/>
    </row>
    <row r="37" spans="1:6" s="164" customFormat="1" ht="13.5">
      <c r="A37" s="186"/>
      <c r="B37" s="197"/>
      <c r="C37" s="268"/>
      <c r="D37" s="195"/>
      <c r="E37" s="195"/>
      <c r="F37" s="187"/>
    </row>
    <row r="38" spans="1:6" s="164" customFormat="1" ht="13.5">
      <c r="A38" s="266"/>
      <c r="B38" s="157"/>
      <c r="C38" s="179"/>
      <c r="D38" s="180"/>
      <c r="E38" s="160"/>
      <c r="F38" s="170"/>
    </row>
    <row r="39" spans="1:6" s="164" customFormat="1" ht="67.5">
      <c r="A39" s="533" t="s">
        <v>653</v>
      </c>
      <c r="B39" s="391" t="s">
        <v>340</v>
      </c>
      <c r="C39" s="267"/>
      <c r="D39" s="160"/>
      <c r="E39" s="160"/>
      <c r="F39" s="170"/>
    </row>
    <row r="40" spans="1:6" s="164" customFormat="1" ht="13.5">
      <c r="A40" s="273"/>
      <c r="B40" s="392"/>
      <c r="C40" s="394"/>
      <c r="D40" s="394"/>
      <c r="E40" s="394"/>
      <c r="F40" s="394"/>
    </row>
    <row r="41" spans="1:6" s="164" customFormat="1" ht="15.75">
      <c r="A41" s="269"/>
      <c r="B41" s="274" t="s">
        <v>341</v>
      </c>
      <c r="C41" s="190" t="s">
        <v>202</v>
      </c>
      <c r="D41" s="603">
        <v>166.7</v>
      </c>
      <c r="E41" s="156"/>
      <c r="F41" s="191">
        <f>D41*E41</f>
        <v>0</v>
      </c>
    </row>
    <row r="42" spans="1:6" s="164" customFormat="1" ht="13.5">
      <c r="A42" s="269"/>
      <c r="B42" s="192"/>
      <c r="C42" s="176"/>
      <c r="D42" s="177"/>
      <c r="E42" s="271"/>
      <c r="F42" s="178"/>
    </row>
    <row r="43" spans="1:6" s="164" customFormat="1" ht="13.5">
      <c r="A43" s="266"/>
      <c r="B43" s="392"/>
      <c r="C43" s="169"/>
      <c r="D43" s="160"/>
      <c r="E43" s="272"/>
      <c r="F43" s="170"/>
    </row>
    <row r="44" spans="1:6" s="164" customFormat="1" ht="54">
      <c r="A44" s="533" t="s">
        <v>654</v>
      </c>
      <c r="B44" s="391" t="s">
        <v>338</v>
      </c>
      <c r="C44" s="267"/>
      <c r="D44" s="160"/>
      <c r="E44" s="160"/>
      <c r="F44" s="170"/>
    </row>
    <row r="45" spans="1:6" s="164" customFormat="1" ht="13.5">
      <c r="A45" s="275"/>
      <c r="B45" s="391" t="s">
        <v>342</v>
      </c>
      <c r="C45" s="394"/>
      <c r="D45" s="394"/>
      <c r="E45" s="394"/>
      <c r="F45" s="394"/>
    </row>
    <row r="46" spans="1:6" s="164" customFormat="1" ht="13.5">
      <c r="A46" s="158"/>
      <c r="B46" s="392"/>
      <c r="C46" s="394"/>
      <c r="D46" s="394"/>
      <c r="E46" s="394"/>
      <c r="F46" s="394"/>
    </row>
    <row r="47" spans="1:6" s="164" customFormat="1" ht="15.75">
      <c r="A47" s="158"/>
      <c r="B47" s="274" t="s">
        <v>92</v>
      </c>
      <c r="C47" s="190" t="s">
        <v>202</v>
      </c>
      <c r="D47" s="603">
        <v>166.7</v>
      </c>
      <c r="E47" s="156"/>
      <c r="F47" s="191">
        <f>D47*E47</f>
        <v>0</v>
      </c>
    </row>
    <row r="48" spans="1:6" s="164" customFormat="1" ht="13.5">
      <c r="A48" s="275"/>
      <c r="B48" s="192"/>
      <c r="C48" s="176"/>
      <c r="D48" s="177"/>
      <c r="E48" s="271"/>
      <c r="F48" s="178"/>
    </row>
    <row r="49" spans="1:6" s="164" customFormat="1" ht="13.5">
      <c r="A49" s="266"/>
      <c r="B49" s="392"/>
      <c r="C49" s="267"/>
      <c r="D49" s="160"/>
      <c r="E49" s="160"/>
      <c r="F49" s="170"/>
    </row>
    <row r="50" spans="1:6" s="164" customFormat="1" ht="108">
      <c r="A50" s="533" t="s">
        <v>655</v>
      </c>
      <c r="B50" s="391" t="s">
        <v>343</v>
      </c>
      <c r="C50" s="267"/>
      <c r="D50" s="160"/>
      <c r="E50" s="160"/>
      <c r="F50" s="170"/>
    </row>
    <row r="51" spans="1:6" s="164" customFormat="1" ht="13.5">
      <c r="A51" s="269"/>
      <c r="B51" s="392"/>
      <c r="C51" s="394"/>
      <c r="D51" s="394"/>
      <c r="E51" s="394"/>
      <c r="F51" s="394"/>
    </row>
    <row r="52" spans="1:6" s="164" customFormat="1" ht="13.5">
      <c r="A52" s="269"/>
      <c r="B52" s="604" t="s">
        <v>344</v>
      </c>
      <c r="C52" s="173" t="s">
        <v>58</v>
      </c>
      <c r="D52" s="603">
        <v>185.1</v>
      </c>
      <c r="E52" s="605"/>
      <c r="F52" s="174">
        <f>D52*E52</f>
        <v>0</v>
      </c>
    </row>
    <row r="53" spans="1:6" s="164" customFormat="1" ht="13.5">
      <c r="A53" s="266"/>
      <c r="B53" s="192"/>
      <c r="C53" s="176"/>
      <c r="D53" s="177"/>
      <c r="E53" s="271"/>
      <c r="F53" s="178"/>
    </row>
    <row r="54" spans="1:6" s="164" customFormat="1" ht="13.5">
      <c r="A54" s="266"/>
      <c r="B54" s="392"/>
      <c r="C54" s="169"/>
      <c r="D54" s="160"/>
      <c r="E54" s="272"/>
      <c r="F54" s="170"/>
    </row>
    <row r="55" spans="1:6" s="164" customFormat="1" ht="54">
      <c r="A55" s="533" t="s">
        <v>656</v>
      </c>
      <c r="B55" s="391" t="s">
        <v>339</v>
      </c>
      <c r="C55" s="267"/>
      <c r="D55" s="160"/>
      <c r="E55" s="160"/>
      <c r="F55" s="170"/>
    </row>
    <row r="56" spans="1:6" s="164" customFormat="1" ht="13.5">
      <c r="A56" s="273"/>
      <c r="B56" s="392"/>
      <c r="C56" s="394"/>
      <c r="D56" s="394"/>
      <c r="E56" s="394"/>
      <c r="F56" s="394"/>
    </row>
    <row r="57" spans="1:6" s="164" customFormat="1" ht="15.75">
      <c r="A57" s="269"/>
      <c r="B57" s="274" t="s">
        <v>345</v>
      </c>
      <c r="C57" s="190" t="s">
        <v>202</v>
      </c>
      <c r="D57" s="603">
        <v>166.7</v>
      </c>
      <c r="E57" s="156"/>
      <c r="F57" s="191">
        <f>D57*E57</f>
        <v>0</v>
      </c>
    </row>
    <row r="58" spans="1:6" s="164" customFormat="1" ht="13.5">
      <c r="A58" s="269"/>
      <c r="B58" s="192"/>
      <c r="C58" s="176"/>
      <c r="D58" s="177"/>
      <c r="E58" s="271"/>
      <c r="F58" s="178"/>
    </row>
    <row r="59" spans="1:6" s="164" customFormat="1" ht="13.5">
      <c r="A59" s="275"/>
      <c r="B59" s="168"/>
      <c r="C59" s="169"/>
      <c r="D59" s="272"/>
      <c r="E59" s="189"/>
      <c r="F59" s="170"/>
    </row>
    <row r="60" spans="1:6" s="164" customFormat="1" ht="54">
      <c r="A60" s="533" t="s">
        <v>657</v>
      </c>
      <c r="B60" s="391" t="s">
        <v>347</v>
      </c>
      <c r="C60" s="267"/>
      <c r="D60" s="160"/>
      <c r="E60" s="160"/>
      <c r="F60" s="170"/>
    </row>
    <row r="61" spans="1:6" s="164" customFormat="1" ht="94.5">
      <c r="A61" s="158"/>
      <c r="B61" s="393" t="s">
        <v>346</v>
      </c>
      <c r="C61" s="394"/>
      <c r="D61" s="394"/>
      <c r="E61" s="394"/>
      <c r="F61" s="394"/>
    </row>
    <row r="62" spans="1:6" s="164" customFormat="1" ht="13.5">
      <c r="A62" s="275"/>
      <c r="B62" s="606" t="s">
        <v>189</v>
      </c>
      <c r="C62" s="277"/>
      <c r="D62" s="278"/>
      <c r="E62" s="278"/>
      <c r="F62" s="279"/>
    </row>
    <row r="63" spans="1:6" s="164" customFormat="1" ht="13.5">
      <c r="A63" s="275"/>
      <c r="B63" s="276"/>
      <c r="C63" s="277"/>
      <c r="D63" s="278"/>
      <c r="E63" s="278"/>
      <c r="F63" s="279"/>
    </row>
    <row r="64" spans="1:6" s="164" customFormat="1" ht="15.75">
      <c r="A64" s="159"/>
      <c r="B64" s="604" t="s">
        <v>348</v>
      </c>
      <c r="C64" s="173" t="s">
        <v>202</v>
      </c>
      <c r="D64" s="603">
        <v>166.7</v>
      </c>
      <c r="E64" s="605"/>
      <c r="F64" s="174">
        <f>D64*E64</f>
        <v>0</v>
      </c>
    </row>
    <row r="65" spans="1:6" s="164" customFormat="1" ht="13.5">
      <c r="A65" s="158"/>
      <c r="B65" s="192"/>
      <c r="C65" s="176"/>
      <c r="D65" s="177"/>
      <c r="E65" s="271"/>
      <c r="F65" s="178"/>
    </row>
    <row r="66" spans="1:6" s="164" customFormat="1" ht="13.5">
      <c r="A66" s="284"/>
      <c r="B66" s="163"/>
      <c r="C66" s="194"/>
      <c r="D66" s="195"/>
      <c r="E66" s="281"/>
      <c r="F66" s="187"/>
    </row>
    <row r="67" spans="1:6" s="164" customFormat="1" ht="40.5">
      <c r="A67" s="533" t="s">
        <v>658</v>
      </c>
      <c r="B67" s="391" t="s">
        <v>350</v>
      </c>
      <c r="C67" s="267"/>
      <c r="D67" s="160"/>
      <c r="E67" s="160"/>
      <c r="F67" s="170"/>
    </row>
    <row r="68" spans="1:6" s="164" customFormat="1" ht="13.5">
      <c r="A68" s="275"/>
      <c r="B68" s="392"/>
      <c r="C68" s="267"/>
      <c r="D68" s="160"/>
      <c r="E68" s="160"/>
      <c r="F68" s="170"/>
    </row>
    <row r="69" spans="1:6" s="164" customFormat="1" ht="13.5">
      <c r="A69" s="159"/>
      <c r="B69" s="274" t="s">
        <v>349</v>
      </c>
      <c r="C69" s="190" t="s">
        <v>93</v>
      </c>
      <c r="D69" s="603">
        <v>14.6</v>
      </c>
      <c r="E69" s="156"/>
      <c r="F69" s="191">
        <f>D69*E69</f>
        <v>0</v>
      </c>
    </row>
    <row r="70" spans="1:6" s="164" customFormat="1" ht="13.5">
      <c r="A70" s="275"/>
      <c r="B70" s="181"/>
      <c r="C70" s="182"/>
      <c r="D70" s="183"/>
      <c r="E70" s="177"/>
      <c r="F70" s="178"/>
    </row>
    <row r="71" spans="1:6" s="164" customFormat="1" ht="13.5">
      <c r="A71" s="280"/>
      <c r="B71" s="162"/>
      <c r="C71" s="185"/>
      <c r="D71" s="186"/>
      <c r="E71" s="195"/>
      <c r="F71" s="187"/>
    </row>
    <row r="72" spans="1:6" s="164" customFormat="1" ht="40.5">
      <c r="A72" s="533" t="s">
        <v>659</v>
      </c>
      <c r="B72" s="391" t="s">
        <v>352</v>
      </c>
      <c r="C72" s="267"/>
      <c r="D72" s="160"/>
      <c r="E72" s="160"/>
      <c r="F72" s="170"/>
    </row>
    <row r="73" spans="1:6" s="164" customFormat="1" ht="13.5">
      <c r="A73" s="159"/>
      <c r="B73" s="168"/>
      <c r="C73" s="169"/>
      <c r="D73" s="272"/>
      <c r="E73" s="189"/>
      <c r="F73" s="170"/>
    </row>
    <row r="74" spans="1:6" s="164" customFormat="1" ht="13.5">
      <c r="A74" s="275"/>
      <c r="B74" s="274" t="s">
        <v>351</v>
      </c>
      <c r="C74" s="190" t="s">
        <v>64</v>
      </c>
      <c r="D74" s="603">
        <v>1</v>
      </c>
      <c r="E74" s="156"/>
      <c r="F74" s="191">
        <f>D74*E74</f>
        <v>0</v>
      </c>
    </row>
    <row r="75" spans="1:6" s="164" customFormat="1" ht="13.5">
      <c r="A75" s="275"/>
      <c r="B75" s="181"/>
      <c r="C75" s="182"/>
      <c r="D75" s="183"/>
      <c r="E75" s="177"/>
      <c r="F75" s="178"/>
    </row>
    <row r="76" spans="1:6" s="164" customFormat="1" ht="13.5">
      <c r="A76" s="275"/>
      <c r="B76" s="157"/>
      <c r="C76" s="179"/>
      <c r="D76" s="180"/>
      <c r="E76" s="160"/>
      <c r="F76" s="170"/>
    </row>
    <row r="77" spans="1:6" s="164" customFormat="1" ht="67.5">
      <c r="A77" s="533" t="s">
        <v>660</v>
      </c>
      <c r="B77" s="391" t="s">
        <v>353</v>
      </c>
      <c r="C77" s="267"/>
      <c r="D77" s="160"/>
      <c r="E77" s="160"/>
      <c r="F77" s="170"/>
    </row>
    <row r="78" spans="1:6" s="164" customFormat="1" ht="13.5">
      <c r="A78" s="275"/>
      <c r="B78" s="168"/>
      <c r="C78" s="169"/>
      <c r="D78" s="272"/>
      <c r="E78" s="189"/>
      <c r="F78" s="170"/>
    </row>
    <row r="79" spans="1:6" s="164" customFormat="1" ht="13.5">
      <c r="A79" s="275"/>
      <c r="B79" s="274" t="s">
        <v>354</v>
      </c>
      <c r="C79" s="190" t="s">
        <v>93</v>
      </c>
      <c r="D79" s="603">
        <v>6</v>
      </c>
      <c r="E79" s="156"/>
      <c r="F79" s="191">
        <f>D79*E79</f>
        <v>0</v>
      </c>
    </row>
    <row r="80" spans="1:6" s="164" customFormat="1" ht="13.5">
      <c r="A80" s="275"/>
      <c r="B80" s="181"/>
      <c r="C80" s="182"/>
      <c r="D80" s="183"/>
      <c r="E80" s="177"/>
      <c r="F80" s="178"/>
    </row>
    <row r="81" spans="1:6" s="164" customFormat="1" ht="13.5">
      <c r="A81" s="159"/>
      <c r="B81" s="157"/>
      <c r="C81" s="179"/>
      <c r="D81" s="180"/>
      <c r="E81" s="160"/>
      <c r="F81" s="170"/>
    </row>
    <row r="82" spans="1:6" s="164" customFormat="1" ht="67.5">
      <c r="A82" s="533" t="s">
        <v>661</v>
      </c>
      <c r="B82" s="391" t="s">
        <v>94</v>
      </c>
      <c r="C82" s="267"/>
      <c r="D82" s="160"/>
      <c r="E82" s="160"/>
      <c r="F82" s="170"/>
    </row>
    <row r="83" spans="1:6" s="164" customFormat="1" ht="13.5">
      <c r="A83" s="275"/>
      <c r="B83" s="392"/>
      <c r="C83" s="394"/>
      <c r="D83" s="394"/>
      <c r="E83" s="394"/>
      <c r="F83" s="394"/>
    </row>
    <row r="84" spans="1:6" s="164" customFormat="1" ht="13.5">
      <c r="A84" s="275"/>
      <c r="B84" s="274" t="s">
        <v>414</v>
      </c>
      <c r="C84" s="190" t="s">
        <v>58</v>
      </c>
      <c r="D84" s="603">
        <v>14.6</v>
      </c>
      <c r="E84" s="156"/>
      <c r="F84" s="191">
        <f>D84*E84</f>
        <v>0</v>
      </c>
    </row>
    <row r="85" spans="1:6" s="164" customFormat="1" ht="13.5">
      <c r="A85" s="275"/>
      <c r="B85" s="192"/>
      <c r="C85" s="176"/>
      <c r="D85" s="177"/>
      <c r="E85" s="271"/>
      <c r="F85" s="178"/>
    </row>
    <row r="86" spans="1:6" s="164" customFormat="1" ht="13.5">
      <c r="A86" s="159"/>
      <c r="B86" s="157"/>
      <c r="C86" s="179"/>
      <c r="D86" s="180"/>
      <c r="E86" s="160"/>
      <c r="F86" s="170"/>
    </row>
    <row r="87" spans="1:6" s="164" customFormat="1" ht="67.5">
      <c r="A87" s="533" t="s">
        <v>662</v>
      </c>
      <c r="B87" s="391" t="s">
        <v>94</v>
      </c>
      <c r="C87" s="267"/>
      <c r="D87" s="160"/>
      <c r="E87" s="160"/>
      <c r="F87" s="170"/>
    </row>
    <row r="88" spans="1:6" s="164" customFormat="1" ht="13.5">
      <c r="A88" s="275"/>
      <c r="B88" s="392"/>
      <c r="C88" s="394"/>
      <c r="D88" s="394"/>
      <c r="E88" s="394"/>
      <c r="F88" s="394"/>
    </row>
    <row r="89" spans="1:6" s="164" customFormat="1" ht="13.5">
      <c r="A89" s="275"/>
      <c r="B89" s="274" t="s">
        <v>413</v>
      </c>
      <c r="C89" s="190" t="s">
        <v>58</v>
      </c>
      <c r="D89" s="603">
        <v>14.6</v>
      </c>
      <c r="E89" s="156"/>
      <c r="F89" s="191">
        <f>D89*E89</f>
        <v>0</v>
      </c>
    </row>
    <row r="90" spans="1:6" s="164" customFormat="1" ht="13.5">
      <c r="A90" s="275"/>
      <c r="B90" s="192"/>
      <c r="C90" s="176"/>
      <c r="D90" s="177"/>
      <c r="E90" s="271"/>
      <c r="F90" s="178"/>
    </row>
    <row r="91" spans="1:6" s="164" customFormat="1" ht="13.5">
      <c r="A91" s="159"/>
      <c r="B91" s="157"/>
      <c r="C91" s="179"/>
      <c r="D91" s="180"/>
      <c r="E91" s="160"/>
      <c r="F91" s="170"/>
    </row>
    <row r="92" spans="1:6" s="164" customFormat="1" ht="81">
      <c r="A92" s="533" t="s">
        <v>663</v>
      </c>
      <c r="B92" s="391" t="s">
        <v>416</v>
      </c>
      <c r="C92" s="267"/>
      <c r="D92" s="160"/>
      <c r="E92" s="160"/>
      <c r="F92" s="170"/>
    </row>
    <row r="93" spans="1:6" s="164" customFormat="1" ht="13.5">
      <c r="A93" s="275"/>
      <c r="B93" s="392"/>
      <c r="C93" s="394"/>
      <c r="D93" s="394"/>
      <c r="E93" s="394"/>
      <c r="F93" s="394"/>
    </row>
    <row r="94" spans="1:6" s="164" customFormat="1" ht="13.5">
      <c r="A94" s="275"/>
      <c r="B94" s="604" t="s">
        <v>415</v>
      </c>
      <c r="C94" s="173" t="s">
        <v>58</v>
      </c>
      <c r="D94" s="603">
        <v>14.6</v>
      </c>
      <c r="E94" s="156"/>
      <c r="F94" s="607">
        <f>D94*E94</f>
        <v>0</v>
      </c>
    </row>
    <row r="95" spans="1:6" s="164" customFormat="1" ht="13.5">
      <c r="A95" s="275"/>
      <c r="B95" s="192"/>
      <c r="C95" s="176"/>
      <c r="D95" s="177"/>
      <c r="E95" s="271"/>
      <c r="F95" s="178"/>
    </row>
    <row r="96" spans="1:6" s="164" customFormat="1" ht="13.5">
      <c r="A96" s="159"/>
      <c r="B96" s="157"/>
      <c r="C96" s="179"/>
      <c r="D96" s="180"/>
      <c r="E96" s="160"/>
      <c r="F96" s="170"/>
    </row>
    <row r="97" spans="1:6" s="164" customFormat="1" ht="81">
      <c r="A97" s="533" t="s">
        <v>664</v>
      </c>
      <c r="B97" s="391" t="s">
        <v>417</v>
      </c>
      <c r="C97" s="267"/>
      <c r="D97" s="160"/>
      <c r="E97" s="160"/>
      <c r="F97" s="170"/>
    </row>
    <row r="98" spans="1:6" s="164" customFormat="1" ht="13.5">
      <c r="A98" s="275"/>
      <c r="B98" s="392"/>
      <c r="C98" s="394"/>
      <c r="D98" s="394"/>
      <c r="E98" s="394"/>
      <c r="F98" s="394"/>
    </row>
    <row r="99" spans="1:6" s="164" customFormat="1" ht="13.5">
      <c r="A99" s="275"/>
      <c r="B99" s="604" t="s">
        <v>412</v>
      </c>
      <c r="C99" s="173" t="s">
        <v>58</v>
      </c>
      <c r="D99" s="603">
        <v>23.2</v>
      </c>
      <c r="E99" s="156"/>
      <c r="F99" s="607">
        <f>D99*E99</f>
        <v>0</v>
      </c>
    </row>
    <row r="100" spans="1:6" s="164" customFormat="1" ht="13.5">
      <c r="A100" s="275"/>
      <c r="B100" s="192"/>
      <c r="C100" s="176"/>
      <c r="D100" s="177"/>
      <c r="E100" s="271"/>
      <c r="F100" s="178"/>
    </row>
    <row r="101" spans="1:6" s="164" customFormat="1" ht="13.5">
      <c r="A101" s="280"/>
      <c r="B101" s="163"/>
      <c r="C101" s="194"/>
      <c r="D101" s="195"/>
      <c r="E101" s="281"/>
      <c r="F101" s="187"/>
    </row>
    <row r="102" spans="1:6" s="164" customFormat="1" ht="67.5">
      <c r="A102" s="533" t="s">
        <v>665</v>
      </c>
      <c r="B102" s="391" t="s">
        <v>418</v>
      </c>
      <c r="C102" s="267"/>
      <c r="D102" s="160"/>
      <c r="E102" s="160"/>
      <c r="F102" s="170"/>
    </row>
    <row r="103" spans="1:6" s="164" customFormat="1" ht="13.5">
      <c r="A103" s="158"/>
      <c r="B103" s="392"/>
      <c r="C103" s="394"/>
      <c r="D103" s="394"/>
      <c r="E103" s="394"/>
      <c r="F103" s="394"/>
    </row>
    <row r="104" spans="1:6" s="164" customFormat="1" ht="13.5">
      <c r="A104" s="275"/>
      <c r="B104" s="274" t="s">
        <v>419</v>
      </c>
      <c r="C104" s="190" t="s">
        <v>58</v>
      </c>
      <c r="D104" s="603">
        <v>28.8</v>
      </c>
      <c r="E104" s="156"/>
      <c r="F104" s="191">
        <f>D104*E104</f>
        <v>0</v>
      </c>
    </row>
    <row r="105" spans="1:6" s="164" customFormat="1" ht="13.5">
      <c r="A105" s="275"/>
      <c r="B105" s="192"/>
      <c r="C105" s="176"/>
      <c r="D105" s="177"/>
      <c r="E105" s="271"/>
      <c r="F105" s="178"/>
    </row>
    <row r="106" spans="1:6" s="164" customFormat="1" ht="13.5">
      <c r="A106" s="275"/>
      <c r="B106" s="274" t="s">
        <v>420</v>
      </c>
      <c r="C106" s="190" t="s">
        <v>58</v>
      </c>
      <c r="D106" s="603">
        <v>28</v>
      </c>
      <c r="E106" s="156"/>
      <c r="F106" s="191">
        <f>D106*E106</f>
        <v>0</v>
      </c>
    </row>
    <row r="107" spans="1:6" s="164" customFormat="1" ht="13.5">
      <c r="A107" s="280"/>
      <c r="B107" s="163"/>
      <c r="C107" s="194"/>
      <c r="D107" s="195"/>
      <c r="E107" s="281"/>
      <c r="F107" s="187"/>
    </row>
    <row r="108" spans="1:6" s="164" customFormat="1" ht="13.5">
      <c r="A108" s="280"/>
      <c r="B108" s="163"/>
      <c r="C108" s="194"/>
      <c r="D108" s="195"/>
      <c r="E108" s="281"/>
      <c r="F108" s="187"/>
    </row>
    <row r="109" spans="1:6" s="164" customFormat="1" ht="72" customHeight="1">
      <c r="A109" s="533" t="s">
        <v>666</v>
      </c>
      <c r="B109" s="391" t="s">
        <v>543</v>
      </c>
      <c r="C109" s="267"/>
      <c r="D109" s="160"/>
      <c r="E109" s="160"/>
      <c r="F109" s="170"/>
    </row>
    <row r="110" spans="1:6" s="164" customFormat="1" ht="13.5">
      <c r="A110" s="158"/>
      <c r="B110" s="392"/>
      <c r="C110" s="394"/>
      <c r="D110" s="394"/>
      <c r="E110" s="394"/>
      <c r="F110" s="394"/>
    </row>
    <row r="111" spans="1:6" s="164" customFormat="1" ht="13.5">
      <c r="A111" s="275"/>
      <c r="B111" s="274" t="s">
        <v>541</v>
      </c>
      <c r="C111" s="190" t="s">
        <v>64</v>
      </c>
      <c r="D111" s="603">
        <v>2</v>
      </c>
      <c r="E111" s="156"/>
      <c r="F111" s="191">
        <f>D111*E111</f>
        <v>0</v>
      </c>
    </row>
    <row r="112" spans="1:6" s="164" customFormat="1" ht="13.5">
      <c r="A112" s="275"/>
      <c r="B112" s="192"/>
      <c r="C112" s="176"/>
      <c r="D112" s="177"/>
      <c r="E112" s="271"/>
      <c r="F112" s="178"/>
    </row>
    <row r="113" spans="1:6" s="164" customFormat="1" ht="13.5">
      <c r="A113" s="275"/>
      <c r="B113" s="274" t="s">
        <v>542</v>
      </c>
      <c r="C113" s="190" t="s">
        <v>64</v>
      </c>
      <c r="D113" s="603">
        <v>3</v>
      </c>
      <c r="E113" s="156"/>
      <c r="F113" s="191">
        <f>D113*E113</f>
        <v>0</v>
      </c>
    </row>
    <row r="114" spans="1:6" s="164" customFormat="1" ht="13.5">
      <c r="A114" s="280"/>
      <c r="B114" s="163"/>
      <c r="C114" s="194"/>
      <c r="D114" s="195"/>
      <c r="E114" s="281"/>
      <c r="F114" s="187"/>
    </row>
    <row r="115" spans="1:6" s="164" customFormat="1" ht="13.5">
      <c r="A115" s="284"/>
      <c r="B115" s="163"/>
      <c r="C115" s="194"/>
      <c r="D115" s="195"/>
      <c r="E115" s="281"/>
      <c r="F115" s="187"/>
    </row>
    <row r="116" spans="1:6" s="164" customFormat="1" ht="67.5">
      <c r="A116" s="533" t="s">
        <v>667</v>
      </c>
      <c r="B116" s="391" t="s">
        <v>95</v>
      </c>
      <c r="C116" s="267"/>
      <c r="D116" s="160"/>
      <c r="E116" s="160"/>
      <c r="F116" s="170"/>
    </row>
    <row r="117" spans="1:6" s="164" customFormat="1" ht="13.5">
      <c r="A117" s="269"/>
      <c r="B117" s="392"/>
      <c r="C117" s="267"/>
      <c r="D117" s="160"/>
      <c r="E117" s="160"/>
      <c r="F117" s="170"/>
    </row>
    <row r="118" spans="1:6" s="164" customFormat="1" ht="13.5">
      <c r="A118" s="273"/>
      <c r="B118" s="274" t="s">
        <v>191</v>
      </c>
      <c r="C118" s="190" t="s">
        <v>55</v>
      </c>
      <c r="D118" s="608">
        <v>2</v>
      </c>
      <c r="E118" s="156"/>
      <c r="F118" s="191">
        <f>D118*E118</f>
        <v>0</v>
      </c>
    </row>
    <row r="119" spans="1:6" s="164" customFormat="1" ht="14.25" thickBot="1">
      <c r="A119" s="564"/>
      <c r="B119" s="162"/>
      <c r="C119" s="185"/>
      <c r="D119" s="186"/>
      <c r="E119" s="195"/>
      <c r="F119" s="187"/>
    </row>
    <row r="120" spans="1:6" s="251" customFormat="1" ht="24" customHeight="1">
      <c r="A120" s="288" t="s">
        <v>85</v>
      </c>
      <c r="B120" s="289" t="s">
        <v>86</v>
      </c>
      <c r="C120" s="289" t="s">
        <v>35</v>
      </c>
      <c r="D120" s="290"/>
      <c r="E120" s="290"/>
      <c r="F120" s="291">
        <f>SUM(F30:F118)</f>
        <v>0</v>
      </c>
    </row>
    <row r="121" spans="1:6" s="164" customFormat="1" ht="13.5">
      <c r="A121" s="292"/>
      <c r="B121" s="293"/>
      <c r="C121" s="294"/>
      <c r="D121" s="295"/>
      <c r="E121" s="295"/>
      <c r="F121" s="296"/>
    </row>
    <row r="122" spans="1:6" s="164" customFormat="1" ht="13.5">
      <c r="A122" s="159"/>
      <c r="B122" s="394"/>
      <c r="C122" s="394"/>
      <c r="D122" s="297"/>
      <c r="E122" s="394"/>
      <c r="F122" s="170"/>
    </row>
    <row r="123" spans="1:6" s="164" customFormat="1" ht="13.5">
      <c r="A123" s="157"/>
      <c r="B123" s="392"/>
      <c r="C123" s="169"/>
      <c r="D123" s="160"/>
      <c r="E123" s="189"/>
      <c r="F123" s="394"/>
    </row>
    <row r="124" spans="1:6" ht="17.25" thickBot="1">
      <c r="A124" s="259" t="s">
        <v>96</v>
      </c>
      <c r="B124" s="260" t="s">
        <v>80</v>
      </c>
      <c r="C124" s="261"/>
      <c r="D124" s="262"/>
      <c r="E124" s="262"/>
      <c r="F124" s="263"/>
    </row>
    <row r="125" spans="1:6">
      <c r="A125" s="298"/>
      <c r="B125" s="234"/>
      <c r="C125" s="265"/>
      <c r="D125" s="235"/>
      <c r="E125" s="235"/>
      <c r="F125" s="236"/>
    </row>
    <row r="126" spans="1:6">
      <c r="A126" s="299"/>
      <c r="B126" s="300"/>
      <c r="C126" s="301"/>
      <c r="D126" s="302"/>
      <c r="E126" s="302"/>
      <c r="F126" s="303"/>
    </row>
    <row r="127" spans="1:6" ht="114.75">
      <c r="A127" s="533" t="s">
        <v>668</v>
      </c>
      <c r="B127" s="609" t="s">
        <v>482</v>
      </c>
      <c r="C127" s="304"/>
      <c r="D127" s="240"/>
      <c r="E127" s="240"/>
      <c r="F127" s="241"/>
    </row>
    <row r="128" spans="1:6">
      <c r="A128" s="305"/>
      <c r="B128" s="306"/>
      <c r="C128" s="304"/>
      <c r="D128" s="240"/>
      <c r="E128" s="240"/>
      <c r="F128" s="241"/>
    </row>
    <row r="129" spans="1:6">
      <c r="A129" s="307"/>
      <c r="B129" s="610" t="s">
        <v>459</v>
      </c>
      <c r="C129" s="611" t="s">
        <v>64</v>
      </c>
      <c r="D129" s="603">
        <v>2</v>
      </c>
      <c r="E129" s="612"/>
      <c r="F129" s="613">
        <f>D129*E129</f>
        <v>0</v>
      </c>
    </row>
    <row r="130" spans="1:6" ht="25.5">
      <c r="A130" s="307"/>
      <c r="B130" s="308"/>
      <c r="C130" s="309"/>
      <c r="D130" s="310"/>
      <c r="E130" s="311"/>
      <c r="F130" s="312"/>
    </row>
    <row r="131" spans="1:6" ht="51">
      <c r="A131" s="533" t="s">
        <v>669</v>
      </c>
      <c r="B131" s="609" t="s">
        <v>483</v>
      </c>
      <c r="C131" s="304"/>
      <c r="D131" s="240"/>
      <c r="E131" s="240"/>
      <c r="F131" s="241"/>
    </row>
    <row r="132" spans="1:6">
      <c r="A132" s="305"/>
      <c r="B132" s="306"/>
      <c r="C132" s="304"/>
      <c r="D132" s="240"/>
      <c r="E132" s="240"/>
      <c r="F132" s="241"/>
    </row>
    <row r="133" spans="1:6">
      <c r="A133" s="307"/>
      <c r="B133" s="610" t="s">
        <v>423</v>
      </c>
      <c r="C133" s="611" t="s">
        <v>64</v>
      </c>
      <c r="D133" s="603">
        <v>1</v>
      </c>
      <c r="E133" s="612"/>
      <c r="F133" s="613">
        <f>D133*E133</f>
        <v>0</v>
      </c>
    </row>
    <row r="134" spans="1:6" s="535" customFormat="1" ht="12.75">
      <c r="A134" s="307"/>
      <c r="B134" s="536"/>
      <c r="C134" s="537"/>
      <c r="D134" s="538"/>
      <c r="E134" s="311"/>
      <c r="F134" s="312"/>
    </row>
    <row r="135" spans="1:6" s="539" customFormat="1" ht="12.75">
      <c r="A135" s="299"/>
      <c r="B135" s="387"/>
      <c r="C135" s="431"/>
      <c r="D135" s="540"/>
      <c r="E135" s="302"/>
      <c r="F135" s="303"/>
    </row>
    <row r="136" spans="1:6" ht="38.25">
      <c r="A136" s="533" t="s">
        <v>670</v>
      </c>
      <c r="B136" s="609" t="s">
        <v>485</v>
      </c>
      <c r="C136" s="304"/>
      <c r="D136" s="240"/>
      <c r="E136" s="240"/>
      <c r="F136" s="241"/>
    </row>
    <row r="137" spans="1:6">
      <c r="A137" s="305"/>
      <c r="B137" s="306" t="s">
        <v>540</v>
      </c>
      <c r="C137" s="304"/>
      <c r="D137" s="240"/>
      <c r="E137" s="240"/>
      <c r="F137" s="241"/>
    </row>
    <row r="138" spans="1:6">
      <c r="A138" s="307"/>
      <c r="B138" s="610" t="s">
        <v>484</v>
      </c>
      <c r="C138" s="611" t="s">
        <v>75</v>
      </c>
      <c r="D138" s="603">
        <v>12</v>
      </c>
      <c r="E138" s="612"/>
      <c r="F138" s="613">
        <f>D138*E138</f>
        <v>0</v>
      </c>
    </row>
    <row r="139" spans="1:6" ht="26.25" thickBot="1">
      <c r="A139" s="307"/>
      <c r="B139" s="308"/>
      <c r="C139" s="309"/>
      <c r="D139" s="310"/>
      <c r="E139" s="311"/>
      <c r="F139" s="312"/>
    </row>
    <row r="140" spans="1:6" s="251" customFormat="1" ht="20.45" customHeight="1">
      <c r="A140" s="288" t="s">
        <v>96</v>
      </c>
      <c r="B140" s="289" t="s">
        <v>80</v>
      </c>
      <c r="C140" s="289" t="s">
        <v>35</v>
      </c>
      <c r="D140" s="290"/>
      <c r="E140" s="290"/>
      <c r="F140" s="291">
        <f>SUM(F127:F139)</f>
        <v>0</v>
      </c>
    </row>
    <row r="141" spans="1:6" ht="16.5">
      <c r="A141" s="316"/>
      <c r="B141" s="317"/>
      <c r="C141" s="318"/>
      <c r="D141" s="319"/>
      <c r="E141" s="319"/>
      <c r="F141" s="320"/>
    </row>
    <row r="142" spans="1:6" ht="16.5">
      <c r="A142" s="321"/>
      <c r="B142" s="395"/>
      <c r="C142" s="395"/>
      <c r="D142" s="322"/>
      <c r="E142" s="395"/>
      <c r="F142" s="323"/>
    </row>
    <row r="143" spans="1:6" ht="16.5">
      <c r="A143" s="324"/>
      <c r="B143" s="325"/>
      <c r="C143" s="326"/>
      <c r="D143" s="327"/>
      <c r="E143" s="328"/>
      <c r="F143" s="395"/>
    </row>
    <row r="144" spans="1:6" ht="17.25" thickBot="1">
      <c r="A144" s="259" t="s">
        <v>97</v>
      </c>
      <c r="B144" s="260" t="s">
        <v>428</v>
      </c>
      <c r="C144" s="261"/>
      <c r="D144" s="262"/>
      <c r="E144" s="262"/>
      <c r="F144" s="263"/>
    </row>
    <row r="145" spans="1:6">
      <c r="A145" s="329"/>
      <c r="B145" s="234"/>
      <c r="C145" s="265"/>
      <c r="D145" s="235"/>
      <c r="E145" s="235"/>
      <c r="F145" s="236"/>
    </row>
    <row r="146" spans="1:6" s="164" customFormat="1" ht="81">
      <c r="A146" s="157"/>
      <c r="B146" s="391" t="s">
        <v>98</v>
      </c>
      <c r="C146" s="267"/>
      <c r="D146" s="160"/>
      <c r="E146" s="160"/>
      <c r="F146" s="170"/>
    </row>
    <row r="147" spans="1:6" s="164" customFormat="1" ht="13.5">
      <c r="A147" s="171"/>
      <c r="B147" s="157"/>
      <c r="C147" s="179"/>
      <c r="D147" s="160"/>
      <c r="E147" s="160"/>
      <c r="F147" s="170"/>
    </row>
    <row r="148" spans="1:6" s="196" customFormat="1" ht="13.5">
      <c r="A148" s="193"/>
      <c r="B148" s="162"/>
      <c r="C148" s="185"/>
      <c r="D148" s="186"/>
      <c r="E148" s="195"/>
      <c r="F148" s="187"/>
    </row>
    <row r="149" spans="1:6" s="164" customFormat="1" ht="108">
      <c r="A149" s="533" t="s">
        <v>671</v>
      </c>
      <c r="B149" s="391" t="s">
        <v>355</v>
      </c>
      <c r="C149" s="267"/>
      <c r="D149" s="160"/>
      <c r="E149" s="160"/>
      <c r="F149" s="170"/>
    </row>
    <row r="150" spans="1:6" s="164" customFormat="1" ht="13.5">
      <c r="A150" s="159"/>
      <c r="B150" s="392"/>
      <c r="C150" s="267"/>
      <c r="D150" s="160"/>
      <c r="E150" s="160"/>
      <c r="F150" s="170"/>
    </row>
    <row r="151" spans="1:6" s="164" customFormat="1" ht="13.5">
      <c r="A151" s="159"/>
      <c r="B151" s="274" t="s">
        <v>357</v>
      </c>
      <c r="C151" s="190" t="s">
        <v>55</v>
      </c>
      <c r="D151" s="603">
        <v>42.4</v>
      </c>
      <c r="E151" s="156"/>
      <c r="F151" s="191">
        <f>D151*E151</f>
        <v>0</v>
      </c>
    </row>
    <row r="152" spans="1:6" s="164" customFormat="1" ht="13.5">
      <c r="A152" s="193"/>
      <c r="B152" s="162"/>
      <c r="C152" s="185"/>
      <c r="D152" s="186"/>
      <c r="E152" s="195"/>
      <c r="F152" s="187"/>
    </row>
    <row r="153" spans="1:6" s="196" customFormat="1" ht="13.5">
      <c r="A153" s="193"/>
      <c r="B153" s="162"/>
      <c r="C153" s="185"/>
      <c r="D153" s="186"/>
      <c r="E153" s="195"/>
      <c r="F153" s="187"/>
    </row>
    <row r="154" spans="1:6" s="164" customFormat="1" ht="108">
      <c r="A154" s="533" t="s">
        <v>672</v>
      </c>
      <c r="B154" s="391" t="s">
        <v>356</v>
      </c>
      <c r="C154" s="267"/>
      <c r="D154" s="160"/>
      <c r="E154" s="160"/>
      <c r="F154" s="170"/>
    </row>
    <row r="155" spans="1:6" s="164" customFormat="1" ht="13.5">
      <c r="A155" s="157"/>
      <c r="B155" s="391"/>
      <c r="C155" s="267"/>
      <c r="D155" s="160"/>
      <c r="E155" s="160"/>
      <c r="F155" s="170"/>
    </row>
    <row r="156" spans="1:6" s="164" customFormat="1" ht="13.5">
      <c r="A156" s="159"/>
      <c r="B156" s="392"/>
      <c r="C156" s="267"/>
      <c r="D156" s="160"/>
      <c r="E156" s="160"/>
      <c r="F156" s="170"/>
    </row>
    <row r="157" spans="1:6" s="164" customFormat="1" ht="13.5">
      <c r="A157" s="159"/>
      <c r="B157" s="274" t="s">
        <v>358</v>
      </c>
      <c r="C157" s="190" t="s">
        <v>55</v>
      </c>
      <c r="D157" s="603">
        <v>86.3</v>
      </c>
      <c r="E157" s="156"/>
      <c r="F157" s="191">
        <f>D157*E157</f>
        <v>0</v>
      </c>
    </row>
    <row r="158" spans="1:6" s="164" customFormat="1" ht="13.5">
      <c r="A158" s="193"/>
      <c r="B158" s="162"/>
      <c r="C158" s="185"/>
      <c r="D158" s="186"/>
      <c r="E158" s="195"/>
      <c r="F158" s="187"/>
    </row>
    <row r="159" spans="1:6" s="164" customFormat="1" ht="14.25" thickBot="1">
      <c r="A159" s="193"/>
      <c r="B159" s="162"/>
      <c r="C159" s="185"/>
      <c r="D159" s="186"/>
      <c r="E159" s="195"/>
      <c r="F159" s="187"/>
    </row>
    <row r="160" spans="1:6" s="251" customFormat="1" ht="18.600000000000001" customHeight="1">
      <c r="A160" s="288" t="s">
        <v>97</v>
      </c>
      <c r="B160" s="289" t="s">
        <v>427</v>
      </c>
      <c r="C160" s="289" t="s">
        <v>35</v>
      </c>
      <c r="D160" s="290"/>
      <c r="E160" s="290"/>
      <c r="F160" s="291">
        <f>SUM(F148:F159)</f>
        <v>0</v>
      </c>
    </row>
    <row r="161" spans="1:6" ht="16.5">
      <c r="A161" s="316"/>
      <c r="B161" s="317"/>
      <c r="C161" s="318"/>
      <c r="D161" s="319"/>
      <c r="E161" s="319"/>
      <c r="F161" s="320"/>
    </row>
    <row r="162" spans="1:6" ht="16.5">
      <c r="A162" s="330"/>
      <c r="B162" s="395"/>
      <c r="C162" s="395"/>
      <c r="D162" s="322"/>
      <c r="E162" s="395"/>
      <c r="F162" s="323"/>
    </row>
    <row r="163" spans="1:6" ht="16.5">
      <c r="A163" s="324"/>
      <c r="B163" s="395"/>
      <c r="C163" s="395"/>
      <c r="D163" s="322"/>
      <c r="E163" s="395"/>
      <c r="F163" s="323"/>
    </row>
    <row r="164" spans="1:6" ht="16.5">
      <c r="A164" s="331" t="s">
        <v>99</v>
      </c>
      <c r="B164" s="332" t="s">
        <v>100</v>
      </c>
      <c r="C164" s="333"/>
      <c r="D164" s="334"/>
      <c r="E164" s="334"/>
      <c r="F164" s="335"/>
    </row>
    <row r="165" spans="1:6" s="164" customFormat="1" ht="13.5">
      <c r="A165" s="336"/>
      <c r="B165" s="192"/>
      <c r="C165" s="337"/>
      <c r="D165" s="177"/>
      <c r="E165" s="177"/>
      <c r="F165" s="178"/>
    </row>
    <row r="166" spans="1:6" s="164" customFormat="1" ht="13.5">
      <c r="A166" s="284"/>
      <c r="B166" s="163"/>
      <c r="C166" s="268"/>
      <c r="D166" s="195"/>
      <c r="E166" s="195"/>
      <c r="F166" s="187"/>
    </row>
    <row r="167" spans="1:6" s="164" customFormat="1" ht="51">
      <c r="A167" s="284"/>
      <c r="B167" s="584" t="s">
        <v>267</v>
      </c>
      <c r="C167" s="268"/>
      <c r="D167" s="195"/>
      <c r="E167" s="195"/>
      <c r="F167" s="187"/>
    </row>
    <row r="168" spans="1:6" s="164" customFormat="1" ht="38.25">
      <c r="A168" s="284"/>
      <c r="B168" s="584" t="s">
        <v>268</v>
      </c>
      <c r="C168" s="268"/>
      <c r="D168" s="195"/>
      <c r="E168" s="195"/>
      <c r="F168" s="187"/>
    </row>
    <row r="169" spans="1:6" s="164" customFormat="1" ht="156" customHeight="1">
      <c r="A169" s="284"/>
      <c r="B169" s="584" t="s">
        <v>269</v>
      </c>
      <c r="C169" s="268"/>
      <c r="D169" s="195"/>
      <c r="E169" s="195"/>
      <c r="F169" s="187"/>
    </row>
    <row r="170" spans="1:6" s="164" customFormat="1" ht="25.5">
      <c r="A170" s="284"/>
      <c r="B170" s="584" t="s">
        <v>270</v>
      </c>
      <c r="C170" s="268"/>
      <c r="D170" s="195"/>
      <c r="E170" s="195"/>
      <c r="F170" s="187"/>
    </row>
    <row r="171" spans="1:6" s="164" customFormat="1" ht="63.75">
      <c r="A171" s="284"/>
      <c r="B171" s="584" t="s">
        <v>271</v>
      </c>
      <c r="C171" s="268"/>
      <c r="D171" s="195"/>
      <c r="E171" s="195"/>
      <c r="F171" s="187"/>
    </row>
    <row r="172" spans="1:6" s="164" customFormat="1" ht="13.5">
      <c r="A172" s="284"/>
      <c r="B172" s="585" t="s">
        <v>272</v>
      </c>
      <c r="C172" s="268"/>
      <c r="D172" s="195"/>
      <c r="E172" s="195"/>
      <c r="F172" s="187"/>
    </row>
    <row r="173" spans="1:6" s="164" customFormat="1" ht="13.5">
      <c r="A173" s="284"/>
      <c r="B173" s="584" t="s">
        <v>273</v>
      </c>
      <c r="C173" s="268"/>
      <c r="D173" s="195"/>
      <c r="E173" s="195"/>
      <c r="F173" s="187"/>
    </row>
    <row r="174" spans="1:6" s="164" customFormat="1" ht="13.5">
      <c r="A174" s="284"/>
      <c r="B174" s="584" t="s">
        <v>274</v>
      </c>
      <c r="C174" s="268"/>
      <c r="D174" s="195"/>
      <c r="E174" s="195"/>
      <c r="F174" s="187"/>
    </row>
    <row r="175" spans="1:6" s="164" customFormat="1" ht="13.5">
      <c r="A175" s="284"/>
      <c r="B175" s="584" t="s">
        <v>275</v>
      </c>
      <c r="C175" s="268"/>
      <c r="D175" s="195"/>
      <c r="E175" s="195"/>
      <c r="F175" s="187"/>
    </row>
    <row r="176" spans="1:6" s="164" customFormat="1" ht="13.5">
      <c r="A176" s="284"/>
      <c r="B176" s="584" t="s">
        <v>276</v>
      </c>
      <c r="C176" s="268"/>
      <c r="D176" s="195"/>
      <c r="E176" s="195"/>
      <c r="F176" s="187"/>
    </row>
    <row r="177" spans="1:6" s="164" customFormat="1" ht="13.5">
      <c r="A177" s="284"/>
      <c r="B177" s="584" t="s">
        <v>277</v>
      </c>
      <c r="C177" s="268"/>
      <c r="D177" s="195"/>
      <c r="E177" s="195"/>
      <c r="F177" s="187"/>
    </row>
    <row r="178" spans="1:6" s="164" customFormat="1" ht="13.5">
      <c r="A178" s="284"/>
      <c r="B178" s="584" t="s">
        <v>278</v>
      </c>
      <c r="C178" s="268"/>
      <c r="D178" s="195"/>
      <c r="E178" s="195"/>
      <c r="F178" s="187"/>
    </row>
    <row r="179" spans="1:6" s="164" customFormat="1" ht="13.5">
      <c r="A179" s="284"/>
      <c r="B179" s="584" t="s">
        <v>279</v>
      </c>
      <c r="C179" s="268"/>
      <c r="D179" s="195"/>
      <c r="E179" s="195"/>
      <c r="F179" s="187"/>
    </row>
    <row r="180" spans="1:6" s="164" customFormat="1" ht="13.5">
      <c r="A180" s="284"/>
      <c r="B180" s="584" t="s">
        <v>280</v>
      </c>
      <c r="C180" s="268"/>
      <c r="D180" s="195"/>
      <c r="E180" s="195"/>
      <c r="F180" s="187"/>
    </row>
    <row r="181" spans="1:6" s="164" customFormat="1" ht="13.5">
      <c r="A181" s="284"/>
      <c r="B181" s="584" t="s">
        <v>281</v>
      </c>
      <c r="C181" s="268"/>
      <c r="D181" s="195"/>
      <c r="E181" s="195"/>
      <c r="F181" s="187"/>
    </row>
    <row r="182" spans="1:6" s="164" customFormat="1" ht="13.5">
      <c r="A182" s="284"/>
      <c r="B182" s="584" t="s">
        <v>282</v>
      </c>
      <c r="C182" s="268"/>
      <c r="D182" s="195"/>
      <c r="E182" s="195"/>
      <c r="F182" s="187"/>
    </row>
    <row r="183" spans="1:6" s="164" customFormat="1" ht="25.5">
      <c r="A183" s="284"/>
      <c r="B183" s="584" t="s">
        <v>283</v>
      </c>
      <c r="C183" s="268"/>
      <c r="D183" s="195"/>
      <c r="E183" s="195"/>
      <c r="F183" s="187"/>
    </row>
    <row r="184" spans="1:6" s="164" customFormat="1" ht="13.5">
      <c r="A184" s="284"/>
      <c r="B184" s="584" t="s">
        <v>284</v>
      </c>
      <c r="C184" s="268"/>
      <c r="D184" s="195"/>
      <c r="E184" s="195"/>
      <c r="F184" s="187"/>
    </row>
    <row r="185" spans="1:6" s="164" customFormat="1" ht="25.5">
      <c r="A185" s="284"/>
      <c r="B185" s="584" t="s">
        <v>285</v>
      </c>
      <c r="C185" s="268"/>
      <c r="D185" s="195"/>
      <c r="E185" s="195"/>
      <c r="F185" s="187"/>
    </row>
    <row r="186" spans="1:6" s="164" customFormat="1" ht="13.5">
      <c r="A186" s="284"/>
      <c r="B186" s="584" t="s">
        <v>286</v>
      </c>
      <c r="C186" s="268"/>
      <c r="D186" s="195"/>
      <c r="E186" s="195"/>
      <c r="F186" s="187"/>
    </row>
    <row r="187" spans="1:6" s="164" customFormat="1" ht="13.5">
      <c r="A187" s="284"/>
      <c r="B187" s="584" t="s">
        <v>287</v>
      </c>
      <c r="C187" s="268"/>
      <c r="D187" s="195"/>
      <c r="E187" s="195"/>
      <c r="F187" s="187"/>
    </row>
    <row r="188" spans="1:6" s="164" customFormat="1" ht="13.5">
      <c r="A188" s="284"/>
      <c r="B188" s="584" t="s">
        <v>288</v>
      </c>
      <c r="C188" s="268"/>
      <c r="D188" s="195"/>
      <c r="E188" s="195"/>
      <c r="F188" s="187"/>
    </row>
    <row r="189" spans="1:6" s="164" customFormat="1" ht="38.25">
      <c r="A189" s="284"/>
      <c r="B189" s="584" t="s">
        <v>289</v>
      </c>
      <c r="C189" s="268"/>
      <c r="D189" s="195"/>
      <c r="E189" s="195"/>
      <c r="F189" s="187"/>
    </row>
    <row r="190" spans="1:6" s="164" customFormat="1" ht="13.5">
      <c r="A190" s="284"/>
      <c r="B190" s="584" t="s">
        <v>290</v>
      </c>
      <c r="C190" s="268"/>
      <c r="D190" s="195"/>
      <c r="E190" s="195"/>
      <c r="F190" s="187"/>
    </row>
    <row r="191" spans="1:6" s="164" customFormat="1" ht="25.5">
      <c r="A191" s="284"/>
      <c r="B191" s="584" t="s">
        <v>291</v>
      </c>
      <c r="C191" s="268"/>
      <c r="D191" s="195"/>
      <c r="E191" s="195"/>
      <c r="F191" s="187"/>
    </row>
    <row r="192" spans="1:6" s="164" customFormat="1" ht="13.5">
      <c r="A192" s="284"/>
      <c r="B192" s="584" t="s">
        <v>292</v>
      </c>
      <c r="C192" s="268"/>
      <c r="D192" s="195"/>
      <c r="E192" s="195"/>
      <c r="F192" s="187"/>
    </row>
    <row r="193" spans="1:6" s="164" customFormat="1" ht="25.5">
      <c r="A193" s="284"/>
      <c r="B193" s="584" t="s">
        <v>293</v>
      </c>
      <c r="C193" s="268"/>
      <c r="D193" s="195"/>
      <c r="E193" s="195"/>
      <c r="F193" s="187"/>
    </row>
    <row r="194" spans="1:6" s="164" customFormat="1" ht="13.5">
      <c r="A194" s="284"/>
      <c r="B194" s="584" t="s">
        <v>294</v>
      </c>
      <c r="C194" s="268"/>
      <c r="D194" s="195"/>
      <c r="E194" s="195"/>
      <c r="F194" s="187"/>
    </row>
    <row r="195" spans="1:6" s="164" customFormat="1" ht="25.5">
      <c r="A195" s="284"/>
      <c r="B195" s="584" t="s">
        <v>295</v>
      </c>
      <c r="C195" s="268"/>
      <c r="D195" s="195"/>
      <c r="E195" s="195"/>
      <c r="F195" s="187"/>
    </row>
    <row r="196" spans="1:6" s="164" customFormat="1" ht="51">
      <c r="A196" s="284"/>
      <c r="B196" s="584" t="s">
        <v>296</v>
      </c>
      <c r="C196" s="268"/>
      <c r="D196" s="195"/>
      <c r="E196" s="195"/>
      <c r="F196" s="187"/>
    </row>
    <row r="197" spans="1:6" s="164" customFormat="1" ht="13.5">
      <c r="A197" s="284"/>
      <c r="B197" s="584" t="s">
        <v>297</v>
      </c>
      <c r="C197" s="268"/>
      <c r="D197" s="195"/>
      <c r="E197" s="195"/>
      <c r="F197" s="187"/>
    </row>
    <row r="198" spans="1:6" s="164" customFormat="1" ht="16.149999999999999" customHeight="1">
      <c r="A198" s="284"/>
      <c r="B198" s="614" t="s">
        <v>298</v>
      </c>
      <c r="C198" s="268"/>
      <c r="D198" s="195"/>
      <c r="E198" s="195"/>
      <c r="F198" s="187"/>
    </row>
    <row r="199" spans="1:6" s="164" customFormat="1" ht="49.5">
      <c r="A199" s="284"/>
      <c r="B199" s="615" t="s">
        <v>299</v>
      </c>
      <c r="C199" s="268"/>
      <c r="D199" s="195"/>
      <c r="E199" s="195"/>
      <c r="F199" s="187"/>
    </row>
    <row r="200" spans="1:6" s="164" customFormat="1" ht="49.5">
      <c r="A200" s="284"/>
      <c r="B200" s="615" t="s">
        <v>300</v>
      </c>
      <c r="C200" s="268"/>
      <c r="D200" s="195"/>
      <c r="E200" s="195"/>
      <c r="F200" s="187"/>
    </row>
    <row r="201" spans="1:6" s="164" customFormat="1" ht="66">
      <c r="A201" s="284"/>
      <c r="B201" s="614" t="s">
        <v>301</v>
      </c>
      <c r="C201" s="268"/>
      <c r="D201" s="195"/>
      <c r="E201" s="195"/>
      <c r="F201" s="187"/>
    </row>
    <row r="202" spans="1:6" s="164" customFormat="1" ht="13.5">
      <c r="A202" s="284"/>
      <c r="B202" s="163"/>
      <c r="C202" s="268"/>
      <c r="D202" s="195"/>
      <c r="E202" s="195"/>
      <c r="F202" s="187"/>
    </row>
    <row r="203" spans="1:6" s="164" customFormat="1" ht="13.5">
      <c r="A203" s="284"/>
      <c r="B203" s="163"/>
      <c r="C203" s="268"/>
      <c r="D203" s="195"/>
      <c r="E203" s="195"/>
      <c r="F203" s="187"/>
    </row>
    <row r="204" spans="1:6" s="164" customFormat="1" ht="13.5">
      <c r="A204" s="284"/>
      <c r="B204" s="163"/>
      <c r="C204" s="268"/>
      <c r="D204" s="195"/>
      <c r="E204" s="195"/>
      <c r="F204" s="187"/>
    </row>
    <row r="205" spans="1:6" s="164" customFormat="1" ht="77.45" customHeight="1">
      <c r="A205" s="533" t="s">
        <v>673</v>
      </c>
      <c r="B205" s="391" t="s">
        <v>101</v>
      </c>
      <c r="C205" s="267"/>
      <c r="D205" s="160"/>
      <c r="E205" s="160"/>
      <c r="F205" s="170"/>
    </row>
    <row r="206" spans="1:6" s="164" customFormat="1" ht="13.5">
      <c r="A206" s="157"/>
      <c r="B206" s="391" t="s">
        <v>102</v>
      </c>
      <c r="C206" s="267"/>
      <c r="D206" s="160"/>
      <c r="E206" s="160"/>
      <c r="F206" s="170"/>
    </row>
    <row r="207" spans="1:6" s="164" customFormat="1" ht="13.5">
      <c r="A207" s="157"/>
      <c r="B207" s="392"/>
      <c r="C207" s="267"/>
      <c r="D207" s="160"/>
      <c r="E207" s="160"/>
      <c r="F207" s="170"/>
    </row>
    <row r="208" spans="1:6" s="164" customFormat="1" ht="15.75">
      <c r="A208" s="159"/>
      <c r="B208" s="616" t="s">
        <v>391</v>
      </c>
      <c r="C208" s="190" t="s">
        <v>202</v>
      </c>
      <c r="D208" s="603">
        <v>3.9</v>
      </c>
      <c r="E208" s="156"/>
      <c r="F208" s="191">
        <f>D208*E208</f>
        <v>0</v>
      </c>
    </row>
    <row r="209" spans="1:6" s="164" customFormat="1" ht="15.75">
      <c r="A209" s="159"/>
      <c r="B209" s="616" t="s">
        <v>392</v>
      </c>
      <c r="C209" s="617" t="s">
        <v>203</v>
      </c>
      <c r="D209" s="603">
        <v>8</v>
      </c>
      <c r="E209" s="156"/>
      <c r="F209" s="191">
        <f>D209*E209</f>
        <v>0</v>
      </c>
    </row>
    <row r="210" spans="1:6" s="164" customFormat="1" ht="13.5">
      <c r="A210" s="157"/>
      <c r="B210" s="192"/>
      <c r="C210" s="337"/>
      <c r="D210" s="177"/>
      <c r="E210" s="177"/>
      <c r="F210" s="178"/>
    </row>
    <row r="211" spans="1:6" s="164" customFormat="1" ht="13.5">
      <c r="A211" s="199"/>
      <c r="B211" s="392"/>
      <c r="C211" s="267"/>
      <c r="D211" s="160"/>
      <c r="E211" s="160"/>
      <c r="F211" s="170"/>
    </row>
    <row r="212" spans="1:6" s="164" customFormat="1" ht="67.5">
      <c r="A212" s="533" t="s">
        <v>674</v>
      </c>
      <c r="B212" s="391" t="s">
        <v>302</v>
      </c>
      <c r="C212" s="267"/>
      <c r="D212" s="160"/>
      <c r="E212" s="160"/>
      <c r="F212" s="170"/>
    </row>
    <row r="213" spans="1:6" s="164" customFormat="1" ht="13.5">
      <c r="A213" s="199"/>
      <c r="B213" s="391" t="s">
        <v>103</v>
      </c>
      <c r="C213" s="267"/>
      <c r="D213" s="160"/>
      <c r="E213" s="160"/>
      <c r="F213" s="170"/>
    </row>
    <row r="214" spans="1:6" s="164" customFormat="1" ht="13.5">
      <c r="A214" s="199"/>
      <c r="B214" s="391" t="s">
        <v>104</v>
      </c>
      <c r="C214" s="267"/>
      <c r="D214" s="160"/>
      <c r="E214" s="160"/>
      <c r="F214" s="170"/>
    </row>
    <row r="215" spans="1:6" s="164" customFormat="1" ht="13.5">
      <c r="A215" s="157"/>
      <c r="B215" s="391" t="s">
        <v>105</v>
      </c>
      <c r="C215" s="267"/>
      <c r="D215" s="160"/>
      <c r="E215" s="160"/>
      <c r="F215" s="170"/>
    </row>
    <row r="216" spans="1:6" s="164" customFormat="1" ht="13.5">
      <c r="A216" s="157"/>
      <c r="B216" s="391" t="s">
        <v>307</v>
      </c>
      <c r="C216" s="267"/>
      <c r="D216" s="160"/>
      <c r="E216" s="160"/>
      <c r="F216" s="170"/>
    </row>
    <row r="217" spans="1:6" s="164" customFormat="1" ht="13.5">
      <c r="A217" s="157"/>
      <c r="B217" s="391" t="s">
        <v>106</v>
      </c>
      <c r="C217" s="267"/>
      <c r="D217" s="160"/>
      <c r="E217" s="160"/>
      <c r="F217" s="170"/>
    </row>
    <row r="218" spans="1:6" s="164" customFormat="1" ht="13.5">
      <c r="A218" s="157"/>
      <c r="B218" s="392"/>
      <c r="C218" s="267"/>
      <c r="D218" s="160"/>
      <c r="E218" s="160"/>
      <c r="F218" s="170"/>
    </row>
    <row r="219" spans="1:6" s="164" customFormat="1" ht="15.75">
      <c r="A219" s="159"/>
      <c r="B219" s="618" t="s">
        <v>303</v>
      </c>
      <c r="C219" s="173" t="s">
        <v>202</v>
      </c>
      <c r="D219" s="603">
        <v>39.4</v>
      </c>
      <c r="E219" s="605"/>
      <c r="F219" s="174">
        <f>D219*E219</f>
        <v>0</v>
      </c>
    </row>
    <row r="220" spans="1:6" s="164" customFormat="1" ht="13.5">
      <c r="A220" s="159"/>
      <c r="B220" s="282"/>
      <c r="C220" s="176"/>
      <c r="D220" s="271"/>
      <c r="E220" s="283"/>
      <c r="F220" s="178"/>
    </row>
    <row r="221" spans="1:6" s="164" customFormat="1" ht="13.5">
      <c r="A221" s="184"/>
      <c r="B221" s="373"/>
      <c r="C221" s="194"/>
      <c r="D221" s="281"/>
      <c r="E221" s="198"/>
      <c r="F221" s="187"/>
    </row>
    <row r="222" spans="1:6" s="164" customFormat="1" ht="67.5">
      <c r="A222" s="533" t="s">
        <v>675</v>
      </c>
      <c r="B222" s="391" t="s">
        <v>305</v>
      </c>
      <c r="C222" s="267"/>
      <c r="D222" s="160"/>
      <c r="E222" s="160"/>
      <c r="F222" s="170"/>
    </row>
    <row r="223" spans="1:6" s="164" customFormat="1" ht="13.5">
      <c r="A223" s="157"/>
      <c r="B223" s="391" t="s">
        <v>103</v>
      </c>
      <c r="C223" s="267"/>
      <c r="D223" s="160"/>
      <c r="E223" s="160"/>
      <c r="F223" s="170"/>
    </row>
    <row r="224" spans="1:6" s="164" customFormat="1" ht="13.5">
      <c r="A224" s="199"/>
      <c r="B224" s="391" t="s">
        <v>104</v>
      </c>
      <c r="C224" s="267"/>
      <c r="D224" s="160"/>
      <c r="E224" s="160"/>
      <c r="F224" s="170"/>
    </row>
    <row r="225" spans="1:6" s="164" customFormat="1" ht="13.5">
      <c r="A225" s="157"/>
      <c r="B225" s="391" t="s">
        <v>105</v>
      </c>
      <c r="C225" s="267"/>
      <c r="D225" s="160"/>
      <c r="E225" s="160"/>
      <c r="F225" s="170"/>
    </row>
    <row r="226" spans="1:6" s="164" customFormat="1" ht="13.5">
      <c r="A226" s="157"/>
      <c r="B226" s="391" t="s">
        <v>306</v>
      </c>
      <c r="C226" s="267"/>
      <c r="D226" s="160"/>
      <c r="E226" s="160"/>
      <c r="F226" s="170"/>
    </row>
    <row r="227" spans="1:6" s="164" customFormat="1" ht="13.5">
      <c r="A227" s="157"/>
      <c r="B227" s="391" t="s">
        <v>106</v>
      </c>
      <c r="C227" s="267"/>
      <c r="D227" s="160"/>
      <c r="E227" s="160"/>
      <c r="F227" s="170"/>
    </row>
    <row r="228" spans="1:6" s="164" customFormat="1" ht="13.5">
      <c r="A228" s="157"/>
      <c r="B228" s="392"/>
      <c r="C228" s="267"/>
      <c r="D228" s="160"/>
      <c r="E228" s="160"/>
      <c r="F228" s="170"/>
    </row>
    <row r="229" spans="1:6" s="164" customFormat="1" ht="15.75">
      <c r="A229" s="159"/>
      <c r="B229" s="604" t="s">
        <v>304</v>
      </c>
      <c r="C229" s="173" t="s">
        <v>202</v>
      </c>
      <c r="D229" s="603">
        <v>3</v>
      </c>
      <c r="E229" s="605"/>
      <c r="F229" s="174">
        <f>D229*E229</f>
        <v>0</v>
      </c>
    </row>
    <row r="230" spans="1:6" s="164" customFormat="1" ht="13.5">
      <c r="A230" s="157"/>
      <c r="B230" s="192"/>
      <c r="C230" s="337"/>
      <c r="D230" s="177"/>
      <c r="E230" s="177"/>
      <c r="F230" s="178"/>
    </row>
    <row r="231" spans="1:6" s="164" customFormat="1" ht="13.5">
      <c r="A231" s="338"/>
      <c r="B231" s="392"/>
      <c r="C231" s="267"/>
      <c r="D231" s="160"/>
      <c r="E231" s="160"/>
      <c r="F231" s="170"/>
    </row>
    <row r="232" spans="1:6" s="164" customFormat="1" ht="81">
      <c r="A232" s="533" t="s">
        <v>676</v>
      </c>
      <c r="B232" s="391" t="s">
        <v>107</v>
      </c>
      <c r="C232" s="267"/>
      <c r="D232" s="160"/>
      <c r="E232" s="160"/>
      <c r="F232" s="170"/>
    </row>
    <row r="233" spans="1:6" s="164" customFormat="1" ht="13.5">
      <c r="A233" s="158"/>
      <c r="B233" s="391" t="s">
        <v>108</v>
      </c>
      <c r="C233" s="267"/>
      <c r="D233" s="160"/>
      <c r="E233" s="160"/>
      <c r="F233" s="170"/>
    </row>
    <row r="234" spans="1:6" s="164" customFormat="1" ht="13.5">
      <c r="A234" s="338"/>
      <c r="B234" s="391" t="s">
        <v>105</v>
      </c>
      <c r="C234" s="267"/>
      <c r="D234" s="160"/>
      <c r="E234" s="160"/>
      <c r="F234" s="170"/>
    </row>
    <row r="235" spans="1:6" s="164" customFormat="1" ht="13.5">
      <c r="A235" s="157"/>
      <c r="B235" s="391" t="s">
        <v>473</v>
      </c>
      <c r="C235" s="267"/>
      <c r="D235" s="160"/>
      <c r="E235" s="160"/>
      <c r="F235" s="170"/>
    </row>
    <row r="236" spans="1:6" s="164" customFormat="1" ht="13.5">
      <c r="A236" s="159"/>
      <c r="B236" s="391" t="s">
        <v>109</v>
      </c>
      <c r="C236" s="267"/>
      <c r="D236" s="160"/>
      <c r="E236" s="160"/>
      <c r="F236" s="170"/>
    </row>
    <row r="237" spans="1:6" s="164" customFormat="1" ht="13.5">
      <c r="A237" s="158"/>
      <c r="B237" s="392" t="s">
        <v>472</v>
      </c>
      <c r="C237" s="267"/>
      <c r="D237" s="160"/>
      <c r="E237" s="160"/>
      <c r="F237" s="170"/>
    </row>
    <row r="238" spans="1:6" s="164" customFormat="1" ht="13.5">
      <c r="A238" s="158"/>
      <c r="B238" s="392"/>
      <c r="C238" s="267"/>
      <c r="D238" s="160"/>
      <c r="E238" s="160"/>
      <c r="F238" s="170"/>
    </row>
    <row r="239" spans="1:6" s="164" customFormat="1" ht="15.75">
      <c r="A239" s="158"/>
      <c r="B239" s="616" t="s">
        <v>390</v>
      </c>
      <c r="C239" s="190" t="s">
        <v>202</v>
      </c>
      <c r="D239" s="603">
        <v>1.5</v>
      </c>
      <c r="E239" s="156"/>
      <c r="F239" s="191">
        <f>D239*E239</f>
        <v>0</v>
      </c>
    </row>
    <row r="240" spans="1:6" s="164" customFormat="1" ht="13.5">
      <c r="A240" s="157"/>
      <c r="B240" s="161"/>
      <c r="C240" s="161"/>
      <c r="D240" s="339"/>
      <c r="E240" s="161"/>
      <c r="F240" s="340"/>
    </row>
    <row r="241" spans="1:6" s="164" customFormat="1" ht="13.5">
      <c r="A241" s="157"/>
      <c r="B241" s="394"/>
      <c r="C241" s="394"/>
      <c r="D241" s="341"/>
      <c r="E241" s="394"/>
      <c r="F241" s="342"/>
    </row>
    <row r="242" spans="1:6" s="164" customFormat="1" ht="67.5">
      <c r="A242" s="533" t="s">
        <v>677</v>
      </c>
      <c r="B242" s="391" t="s">
        <v>154</v>
      </c>
      <c r="C242" s="267"/>
      <c r="D242" s="160"/>
      <c r="E242" s="160"/>
      <c r="F242" s="170"/>
    </row>
    <row r="243" spans="1:6" s="164" customFormat="1" ht="13.5">
      <c r="A243" s="157"/>
      <c r="B243" s="392"/>
      <c r="C243" s="267"/>
      <c r="D243" s="160"/>
      <c r="E243" s="160"/>
      <c r="F243" s="170"/>
    </row>
    <row r="244" spans="1:6" s="164" customFormat="1" ht="15.75">
      <c r="A244" s="159"/>
      <c r="B244" s="274" t="s">
        <v>393</v>
      </c>
      <c r="C244" s="190" t="s">
        <v>203</v>
      </c>
      <c r="D244" s="603">
        <v>20.200000000000003</v>
      </c>
      <c r="E244" s="156"/>
      <c r="F244" s="191">
        <f>D244*E244</f>
        <v>0</v>
      </c>
    </row>
    <row r="245" spans="1:6" s="164" customFormat="1" ht="13.5">
      <c r="A245" s="159"/>
      <c r="B245" s="282"/>
      <c r="C245" s="176"/>
      <c r="D245" s="271"/>
      <c r="E245" s="283"/>
      <c r="F245" s="178"/>
    </row>
    <row r="246" spans="1:6" s="164" customFormat="1" ht="13.5">
      <c r="A246" s="157"/>
      <c r="B246" s="394"/>
      <c r="C246" s="394"/>
      <c r="D246" s="341"/>
      <c r="E246" s="394"/>
      <c r="F246" s="342"/>
    </row>
    <row r="247" spans="1:6" s="164" customFormat="1" ht="67.5">
      <c r="A247" s="533" t="s">
        <v>678</v>
      </c>
      <c r="B247" s="391" t="s">
        <v>154</v>
      </c>
      <c r="C247" s="267"/>
      <c r="D247" s="160"/>
      <c r="E247" s="160"/>
      <c r="F247" s="170"/>
    </row>
    <row r="248" spans="1:6" s="164" customFormat="1" ht="13.5">
      <c r="A248" s="157"/>
      <c r="B248" s="392"/>
      <c r="C248" s="267"/>
      <c r="D248" s="160"/>
      <c r="E248" s="160"/>
      <c r="F248" s="170"/>
    </row>
    <row r="249" spans="1:6" s="164" customFormat="1" ht="15.75">
      <c r="A249" s="159"/>
      <c r="B249" s="274" t="s">
        <v>477</v>
      </c>
      <c r="C249" s="190" t="s">
        <v>203</v>
      </c>
      <c r="D249" s="603">
        <v>6.4</v>
      </c>
      <c r="E249" s="156"/>
      <c r="F249" s="191">
        <f>D249*E249</f>
        <v>0</v>
      </c>
    </row>
    <row r="250" spans="1:6" s="164" customFormat="1" ht="13.5">
      <c r="A250" s="159"/>
      <c r="B250" s="282"/>
      <c r="C250" s="176"/>
      <c r="D250" s="271"/>
      <c r="E250" s="283"/>
      <c r="F250" s="178"/>
    </row>
    <row r="251" spans="1:6" s="164" customFormat="1" ht="13.5">
      <c r="A251" s="157"/>
      <c r="B251" s="392"/>
      <c r="C251" s="267"/>
      <c r="D251" s="160"/>
      <c r="E251" s="160"/>
      <c r="F251" s="170"/>
    </row>
    <row r="252" spans="1:6" s="164" customFormat="1" ht="40.5">
      <c r="A252" s="533" t="s">
        <v>679</v>
      </c>
      <c r="B252" s="391" t="s">
        <v>421</v>
      </c>
      <c r="C252" s="267"/>
      <c r="D252" s="160"/>
      <c r="E252" s="160"/>
      <c r="F252" s="170"/>
    </row>
    <row r="253" spans="1:6" s="164" customFormat="1" ht="13.5">
      <c r="A253" s="157"/>
      <c r="B253" s="392"/>
      <c r="C253" s="267"/>
      <c r="D253" s="160"/>
      <c r="E253" s="160"/>
      <c r="F253" s="170"/>
    </row>
    <row r="254" spans="1:6" s="164" customFormat="1" ht="13.5">
      <c r="A254" s="159"/>
      <c r="B254" s="274" t="s">
        <v>308</v>
      </c>
      <c r="C254" s="190" t="s">
        <v>64</v>
      </c>
      <c r="D254" s="603">
        <v>1</v>
      </c>
      <c r="E254" s="156"/>
      <c r="F254" s="191">
        <f>D254*E254</f>
        <v>0</v>
      </c>
    </row>
    <row r="255" spans="1:6" s="164" customFormat="1" ht="13.5">
      <c r="A255" s="171"/>
      <c r="B255" s="181"/>
      <c r="C255" s="182"/>
      <c r="D255" s="183"/>
      <c r="E255" s="177"/>
      <c r="F255" s="178"/>
    </row>
    <row r="256" spans="1:6" s="164" customFormat="1" ht="13.5">
      <c r="A256" s="193"/>
      <c r="B256" s="162"/>
      <c r="C256" s="185"/>
      <c r="D256" s="186"/>
      <c r="E256" s="195"/>
      <c r="F256" s="187"/>
    </row>
    <row r="257" spans="1:6" s="164" customFormat="1" ht="27">
      <c r="A257" s="533" t="s">
        <v>680</v>
      </c>
      <c r="B257" s="391" t="s">
        <v>155</v>
      </c>
      <c r="C257" s="267"/>
      <c r="D257" s="160"/>
      <c r="E257" s="160"/>
      <c r="F257" s="170"/>
    </row>
    <row r="258" spans="1:6" s="164" customFormat="1" ht="13.5">
      <c r="A258" s="157"/>
      <c r="B258" s="392"/>
      <c r="C258" s="267"/>
      <c r="D258" s="160"/>
      <c r="E258" s="160"/>
      <c r="F258" s="170"/>
    </row>
    <row r="259" spans="1:6" s="164" customFormat="1" ht="13.5">
      <c r="A259" s="159"/>
      <c r="B259" s="274" t="s">
        <v>359</v>
      </c>
      <c r="C259" s="190" t="s">
        <v>93</v>
      </c>
      <c r="D259" s="603">
        <v>12.6</v>
      </c>
      <c r="E259" s="156"/>
      <c r="F259" s="191">
        <f>D259*E259</f>
        <v>0</v>
      </c>
    </row>
    <row r="260" spans="1:6" s="164" customFormat="1" ht="13.5">
      <c r="A260" s="171"/>
      <c r="B260" s="181"/>
      <c r="C260" s="182"/>
      <c r="D260" s="183"/>
      <c r="E260" s="177"/>
      <c r="F260" s="178"/>
    </row>
    <row r="261" spans="1:6" s="164" customFormat="1" ht="13.5">
      <c r="A261" s="171"/>
      <c r="B261" s="157"/>
      <c r="C261" s="179"/>
      <c r="D261" s="180"/>
      <c r="E261" s="160"/>
      <c r="F261" s="170"/>
    </row>
    <row r="262" spans="1:6" s="164" customFormat="1" ht="27">
      <c r="A262" s="533" t="s">
        <v>681</v>
      </c>
      <c r="B262" s="391" t="s">
        <v>155</v>
      </c>
      <c r="C262" s="267"/>
      <c r="D262" s="160"/>
      <c r="E262" s="160"/>
      <c r="F262" s="170"/>
    </row>
    <row r="263" spans="1:6" s="164" customFormat="1" ht="13.5">
      <c r="A263" s="157"/>
      <c r="B263" s="392"/>
      <c r="C263" s="267"/>
      <c r="D263" s="160"/>
      <c r="E263" s="160"/>
      <c r="F263" s="170"/>
    </row>
    <row r="264" spans="1:6" s="164" customFormat="1" ht="13.5">
      <c r="A264" s="159"/>
      <c r="B264" s="274" t="s">
        <v>360</v>
      </c>
      <c r="C264" s="190" t="s">
        <v>93</v>
      </c>
      <c r="D264" s="603">
        <v>2.2000000000000002</v>
      </c>
      <c r="E264" s="156"/>
      <c r="F264" s="191">
        <f>D264*E264</f>
        <v>0</v>
      </c>
    </row>
    <row r="265" spans="1:6" s="164" customFormat="1" ht="13.5">
      <c r="A265" s="171"/>
      <c r="B265" s="181"/>
      <c r="C265" s="182"/>
      <c r="D265" s="183"/>
      <c r="E265" s="177"/>
      <c r="F265" s="178"/>
    </row>
    <row r="266" spans="1:6" s="164" customFormat="1" ht="14.25" thickBot="1">
      <c r="A266" s="159"/>
      <c r="B266" s="157"/>
      <c r="C266" s="179"/>
      <c r="D266" s="180"/>
      <c r="E266" s="160"/>
      <c r="F266" s="170"/>
    </row>
    <row r="267" spans="1:6" s="251" customFormat="1" ht="19.149999999999999" customHeight="1">
      <c r="A267" s="288" t="s">
        <v>99</v>
      </c>
      <c r="B267" s="289" t="s">
        <v>100</v>
      </c>
      <c r="C267" s="289" t="s">
        <v>110</v>
      </c>
      <c r="D267" s="290"/>
      <c r="E267" s="290"/>
      <c r="F267" s="291">
        <f>SUM(F205:F266)</f>
        <v>0</v>
      </c>
    </row>
    <row r="268" spans="1:6" ht="16.5">
      <c r="A268" s="343"/>
      <c r="B268" s="344"/>
      <c r="C268" s="345"/>
      <c r="D268" s="346"/>
      <c r="E268" s="347"/>
      <c r="F268" s="347"/>
    </row>
    <row r="269" spans="1:6" ht="16.5">
      <c r="A269" s="324"/>
      <c r="B269" s="325"/>
      <c r="C269" s="326"/>
      <c r="D269" s="327"/>
      <c r="E269" s="328"/>
      <c r="F269" s="395"/>
    </row>
    <row r="270" spans="1:6" ht="16.5">
      <c r="A270" s="324"/>
      <c r="B270" s="325"/>
      <c r="C270" s="326"/>
      <c r="D270" s="327"/>
      <c r="E270" s="328"/>
      <c r="F270" s="395"/>
    </row>
    <row r="271" spans="1:6" ht="16.5">
      <c r="A271" s="348" t="s">
        <v>111</v>
      </c>
      <c r="B271" s="332" t="s">
        <v>474</v>
      </c>
      <c r="C271" s="333"/>
      <c r="D271" s="334"/>
      <c r="E271" s="334"/>
      <c r="F271" s="335"/>
    </row>
    <row r="272" spans="1:6" s="164" customFormat="1" ht="13.5">
      <c r="A272" s="181"/>
      <c r="B272" s="192"/>
      <c r="C272" s="337"/>
      <c r="D272" s="177"/>
      <c r="E272" s="177"/>
      <c r="F272" s="178"/>
    </row>
    <row r="273" spans="1:6" s="164" customFormat="1" ht="13.5">
      <c r="A273" s="157"/>
      <c r="B273" s="392"/>
      <c r="C273" s="267"/>
      <c r="D273" s="160"/>
      <c r="E273" s="160"/>
      <c r="F273" s="170"/>
    </row>
    <row r="274" spans="1:6" s="164" customFormat="1" ht="148.5">
      <c r="A274" s="533" t="s">
        <v>682</v>
      </c>
      <c r="B274" s="391" t="s">
        <v>422</v>
      </c>
      <c r="C274" s="267"/>
      <c r="D274" s="160"/>
      <c r="E274" s="160"/>
      <c r="F274" s="170"/>
    </row>
    <row r="275" spans="1:6" s="164" customFormat="1" ht="13.5">
      <c r="A275" s="159"/>
      <c r="B275" s="392"/>
      <c r="C275" s="267"/>
      <c r="D275" s="160"/>
      <c r="E275" s="160"/>
      <c r="F275" s="170"/>
    </row>
    <row r="276" spans="1:6" s="164" customFormat="1" ht="15.75">
      <c r="A276" s="159"/>
      <c r="B276" s="604" t="s">
        <v>311</v>
      </c>
      <c r="C276" s="173" t="s">
        <v>202</v>
      </c>
      <c r="D276" s="603">
        <v>86.3</v>
      </c>
      <c r="E276" s="605"/>
      <c r="F276" s="174">
        <f>D276*E276</f>
        <v>0</v>
      </c>
    </row>
    <row r="277" spans="1:6" s="164" customFormat="1" ht="13.5">
      <c r="A277" s="159"/>
      <c r="B277" s="392"/>
      <c r="C277" s="267"/>
      <c r="D277" s="160"/>
      <c r="E277" s="160"/>
      <c r="F277" s="170"/>
    </row>
    <row r="278" spans="1:6" s="164" customFormat="1" ht="15.75">
      <c r="A278" s="159"/>
      <c r="B278" s="604" t="s">
        <v>309</v>
      </c>
      <c r="C278" s="173" t="s">
        <v>202</v>
      </c>
      <c r="D278" s="603">
        <v>86.3</v>
      </c>
      <c r="E278" s="605"/>
      <c r="F278" s="174">
        <f>D278*E278</f>
        <v>0</v>
      </c>
    </row>
    <row r="279" spans="1:6" s="196" customFormat="1" ht="12.6" customHeight="1">
      <c r="A279" s="280"/>
      <c r="B279" s="162"/>
      <c r="C279" s="185"/>
      <c r="D279" s="186"/>
      <c r="E279" s="195"/>
      <c r="F279" s="187"/>
    </row>
    <row r="280" spans="1:6" s="164" customFormat="1" ht="15.75">
      <c r="A280" s="159"/>
      <c r="B280" s="604" t="s">
        <v>310</v>
      </c>
      <c r="C280" s="619" t="s">
        <v>203</v>
      </c>
      <c r="D280" s="603">
        <v>100.4</v>
      </c>
      <c r="E280" s="605"/>
      <c r="F280" s="174">
        <f>D280*E280</f>
        <v>0</v>
      </c>
    </row>
    <row r="281" spans="1:6" s="196" customFormat="1" ht="13.5">
      <c r="A281" s="280"/>
      <c r="B281" s="162"/>
      <c r="C281" s="185"/>
      <c r="D281" s="186"/>
      <c r="E281" s="195"/>
      <c r="F281" s="187"/>
    </row>
    <row r="282" spans="1:6" s="164" customFormat="1" ht="13.5">
      <c r="A282" s="157"/>
      <c r="B282" s="392"/>
      <c r="C282" s="267"/>
      <c r="D282" s="160"/>
      <c r="E282" s="160"/>
      <c r="F282" s="170"/>
    </row>
    <row r="283" spans="1:6" s="164" customFormat="1" ht="138" customHeight="1">
      <c r="A283" s="533" t="s">
        <v>683</v>
      </c>
      <c r="B283" s="391" t="s">
        <v>476</v>
      </c>
      <c r="C283" s="267"/>
      <c r="D283" s="160"/>
      <c r="E283" s="160"/>
      <c r="F283" s="170"/>
    </row>
    <row r="284" spans="1:6" s="164" customFormat="1" ht="13.5">
      <c r="A284" s="159"/>
      <c r="B284" s="392"/>
      <c r="C284" s="267"/>
      <c r="D284" s="160"/>
      <c r="E284" s="160"/>
      <c r="F284" s="170"/>
    </row>
    <row r="285" spans="1:6" s="164" customFormat="1" ht="15.75">
      <c r="A285" s="158"/>
      <c r="B285" s="616" t="s">
        <v>475</v>
      </c>
      <c r="C285" s="190" t="s">
        <v>202</v>
      </c>
      <c r="D285" s="603">
        <v>20.8</v>
      </c>
      <c r="E285" s="156"/>
      <c r="F285" s="191">
        <f>D285*E285</f>
        <v>0</v>
      </c>
    </row>
    <row r="286" spans="1:6" s="164" customFormat="1" ht="13.5">
      <c r="A286" s="157"/>
      <c r="B286" s="394"/>
      <c r="C286" s="394"/>
      <c r="D286" s="297"/>
      <c r="E286" s="394"/>
      <c r="F286" s="170"/>
    </row>
    <row r="287" spans="1:6" s="164" customFormat="1" ht="14.25" thickBot="1">
      <c r="A287" s="162"/>
      <c r="B287" s="285"/>
      <c r="C287" s="285"/>
      <c r="D287" s="457"/>
      <c r="E287" s="285"/>
      <c r="F287" s="187"/>
    </row>
    <row r="288" spans="1:6" ht="18.600000000000001" customHeight="1">
      <c r="A288" s="593" t="s">
        <v>111</v>
      </c>
      <c r="B288" s="594" t="s">
        <v>474</v>
      </c>
      <c r="C288" s="594" t="s">
        <v>110</v>
      </c>
      <c r="D288" s="595"/>
      <c r="E288" s="595"/>
      <c r="F288" s="596">
        <f>SUM(F274:F287)</f>
        <v>0</v>
      </c>
    </row>
    <row r="289" spans="1:6" ht="16.5">
      <c r="A289" s="316"/>
      <c r="B289" s="350"/>
      <c r="C289" s="350"/>
      <c r="D289" s="351"/>
      <c r="E289" s="350"/>
      <c r="F289" s="320"/>
    </row>
    <row r="290" spans="1:6" ht="16.5">
      <c r="A290" s="330"/>
      <c r="B290" s="352"/>
      <c r="C290" s="353"/>
      <c r="D290" s="354"/>
      <c r="E290" s="355"/>
      <c r="F290" s="355"/>
    </row>
    <row r="291" spans="1:6" ht="16.5">
      <c r="A291" s="321"/>
      <c r="B291" s="352"/>
      <c r="C291" s="353"/>
      <c r="D291" s="354"/>
      <c r="E291" s="355"/>
      <c r="F291" s="355"/>
    </row>
    <row r="292" spans="1:6" ht="16.5">
      <c r="A292" s="331" t="s">
        <v>112</v>
      </c>
      <c r="B292" s="332" t="s">
        <v>146</v>
      </c>
      <c r="C292" s="333"/>
      <c r="D292" s="334"/>
      <c r="E292" s="334"/>
      <c r="F292" s="335"/>
    </row>
    <row r="293" spans="1:6" s="164" customFormat="1" ht="13.5">
      <c r="A293" s="181"/>
      <c r="B293" s="282"/>
      <c r="C293" s="182"/>
      <c r="D293" s="177"/>
      <c r="E293" s="271"/>
      <c r="F293" s="178"/>
    </row>
    <row r="294" spans="1:6" s="164" customFormat="1" ht="13.5">
      <c r="A294" s="159"/>
      <c r="B294" s="166" t="s">
        <v>114</v>
      </c>
      <c r="C294" s="179"/>
      <c r="D294" s="160"/>
      <c r="E294" s="272"/>
      <c r="F294" s="170"/>
    </row>
    <row r="295" spans="1:6" s="164" customFormat="1" ht="13.5">
      <c r="A295" s="158"/>
      <c r="B295" s="673" t="s">
        <v>115</v>
      </c>
      <c r="C295" s="675"/>
      <c r="D295" s="675"/>
      <c r="E295" s="675"/>
      <c r="F295" s="675"/>
    </row>
    <row r="296" spans="1:6" s="164" customFormat="1" ht="28.15" customHeight="1">
      <c r="A296" s="158"/>
      <c r="B296" s="673" t="s">
        <v>204</v>
      </c>
      <c r="C296" s="680"/>
      <c r="D296" s="680"/>
      <c r="E296" s="680"/>
      <c r="F296" s="680"/>
    </row>
    <row r="297" spans="1:6" s="164" customFormat="1" ht="13.5">
      <c r="A297" s="159"/>
      <c r="B297" s="673" t="s">
        <v>249</v>
      </c>
      <c r="C297" s="673"/>
      <c r="D297" s="673"/>
      <c r="E297" s="673"/>
      <c r="F297" s="673"/>
    </row>
    <row r="298" spans="1:6" s="164" customFormat="1" ht="13.5">
      <c r="A298" s="184"/>
      <c r="B298" s="673"/>
      <c r="C298" s="673"/>
      <c r="D298" s="673"/>
      <c r="E298" s="673"/>
      <c r="F298" s="673"/>
    </row>
    <row r="299" spans="1:6" s="164" customFormat="1" ht="13.5">
      <c r="A299" s="157"/>
      <c r="B299" s="673" t="s">
        <v>116</v>
      </c>
      <c r="C299" s="680"/>
      <c r="D299" s="680"/>
      <c r="E299" s="680"/>
      <c r="F299" s="680"/>
    </row>
    <row r="300" spans="1:6" s="164" customFormat="1" ht="13.5">
      <c r="A300" s="159"/>
      <c r="B300" s="682" t="s">
        <v>117</v>
      </c>
      <c r="C300" s="683"/>
      <c r="D300" s="683"/>
      <c r="E300" s="683"/>
      <c r="F300" s="683"/>
    </row>
    <row r="301" spans="1:6" s="164" customFormat="1" ht="13.5">
      <c r="A301" s="158"/>
      <c r="B301" s="673" t="s">
        <v>118</v>
      </c>
      <c r="C301" s="673"/>
      <c r="D301" s="673"/>
      <c r="E301" s="673"/>
      <c r="F301" s="673"/>
    </row>
    <row r="302" spans="1:6" s="164" customFormat="1" ht="13.5">
      <c r="A302" s="284"/>
      <c r="B302" s="673"/>
      <c r="C302" s="673"/>
      <c r="D302" s="673"/>
      <c r="E302" s="673"/>
      <c r="F302" s="673"/>
    </row>
    <row r="303" spans="1:6" s="164" customFormat="1" ht="13.5">
      <c r="A303" s="157"/>
      <c r="B303" s="675" t="s">
        <v>200</v>
      </c>
      <c r="C303" s="675"/>
      <c r="D303" s="675"/>
      <c r="E303" s="675"/>
      <c r="F303" s="675"/>
    </row>
    <row r="304" spans="1:6" s="164" customFormat="1" ht="13.5">
      <c r="A304" s="162"/>
      <c r="B304" s="675"/>
      <c r="C304" s="675"/>
      <c r="D304" s="675"/>
      <c r="E304" s="675"/>
      <c r="F304" s="675"/>
    </row>
    <row r="305" spans="1:6" s="164" customFormat="1" ht="13.5">
      <c r="A305" s="162"/>
      <c r="B305" s="676" t="s">
        <v>248</v>
      </c>
      <c r="C305" s="676"/>
      <c r="D305" s="676"/>
      <c r="E305" s="676"/>
      <c r="F305" s="676"/>
    </row>
    <row r="306" spans="1:6" s="164" customFormat="1" ht="13.5">
      <c r="A306" s="159"/>
      <c r="B306" s="676"/>
      <c r="C306" s="676"/>
      <c r="D306" s="676"/>
      <c r="E306" s="676"/>
      <c r="F306" s="676"/>
    </row>
    <row r="307" spans="1:6" s="164" customFormat="1" ht="13.5">
      <c r="A307" s="165"/>
      <c r="B307" s="677"/>
      <c r="C307" s="678"/>
      <c r="D307" s="678"/>
      <c r="E307" s="678"/>
      <c r="F307" s="679"/>
    </row>
    <row r="308" spans="1:6" s="164" customFormat="1" ht="13.5">
      <c r="A308" s="162"/>
      <c r="B308" s="163"/>
      <c r="C308" s="163"/>
      <c r="D308" s="163"/>
      <c r="E308" s="163"/>
      <c r="F308" s="163"/>
    </row>
    <row r="309" spans="1:6" s="164" customFormat="1" ht="13.5">
      <c r="A309" s="157"/>
      <c r="B309" s="166" t="s">
        <v>530</v>
      </c>
      <c r="C309" s="167"/>
      <c r="D309" s="167"/>
      <c r="E309" s="167"/>
      <c r="F309" s="167"/>
    </row>
    <row r="310" spans="1:6" s="164" customFormat="1" ht="13.5">
      <c r="A310" s="157"/>
      <c r="B310" s="168"/>
      <c r="C310" s="167"/>
      <c r="D310" s="167"/>
      <c r="E310" s="167"/>
      <c r="F310" s="167"/>
    </row>
    <row r="311" spans="1:6" s="164" customFormat="1" ht="13.5">
      <c r="A311" s="533" t="s">
        <v>684</v>
      </c>
      <c r="B311" s="673" t="s">
        <v>533</v>
      </c>
      <c r="C311" s="169"/>
      <c r="D311" s="160"/>
      <c r="E311" s="160"/>
      <c r="F311" s="170"/>
    </row>
    <row r="312" spans="1:6" s="164" customFormat="1" ht="13.5">
      <c r="A312" s="115"/>
      <c r="B312" s="674"/>
      <c r="C312" s="194"/>
      <c r="D312" s="195"/>
      <c r="E312" s="195"/>
      <c r="F312" s="187"/>
    </row>
    <row r="313" spans="1:6" s="164" customFormat="1" ht="13.5">
      <c r="A313" s="115"/>
      <c r="B313" s="674"/>
      <c r="C313" s="194"/>
      <c r="D313" s="195"/>
      <c r="E313" s="195"/>
      <c r="F313" s="187"/>
    </row>
    <row r="314" spans="1:6" s="164" customFormat="1" ht="13.5">
      <c r="A314" s="115"/>
      <c r="B314" s="674"/>
      <c r="C314" s="194"/>
      <c r="D314" s="195"/>
      <c r="E314" s="195"/>
      <c r="F314" s="187"/>
    </row>
    <row r="315" spans="1:6" s="164" customFormat="1" ht="13.5">
      <c r="A315" s="171"/>
      <c r="B315" s="675"/>
      <c r="C315" s="169"/>
      <c r="D315" s="160"/>
      <c r="E315" s="172"/>
      <c r="F315" s="170"/>
    </row>
    <row r="316" spans="1:6" s="164" customFormat="1" ht="40.5">
      <c r="A316" s="199"/>
      <c r="B316" s="391" t="s">
        <v>247</v>
      </c>
      <c r="C316" s="169"/>
      <c r="D316" s="180"/>
      <c r="E316" s="189"/>
      <c r="F316" s="170"/>
    </row>
    <row r="317" spans="1:6" s="164" customFormat="1" ht="27">
      <c r="A317" s="528"/>
      <c r="B317" s="197" t="s">
        <v>531</v>
      </c>
      <c r="C317" s="194"/>
      <c r="D317" s="186"/>
      <c r="E317" s="198"/>
      <c r="F317" s="187"/>
    </row>
    <row r="318" spans="1:6" s="164" customFormat="1" ht="121.5">
      <c r="A318" s="528"/>
      <c r="B318" s="197" t="s">
        <v>529</v>
      </c>
      <c r="C318" s="194"/>
      <c r="D318" s="186"/>
      <c r="E318" s="198"/>
      <c r="F318" s="187"/>
    </row>
    <row r="319" spans="1:6" s="164" customFormat="1" ht="13.5">
      <c r="A319" s="158"/>
      <c r="B319" s="392"/>
      <c r="C319" s="169"/>
      <c r="D319" s="160"/>
      <c r="E319" s="160"/>
      <c r="F319" s="170"/>
    </row>
    <row r="320" spans="1:6" s="164" customFormat="1" ht="13.5">
      <c r="A320" s="159"/>
      <c r="B320" s="620" t="s">
        <v>532</v>
      </c>
      <c r="C320" s="173" t="s">
        <v>64</v>
      </c>
      <c r="D320" s="621">
        <v>1</v>
      </c>
      <c r="E320" s="605"/>
      <c r="F320" s="174">
        <f>D320*E320</f>
        <v>0</v>
      </c>
    </row>
    <row r="321" spans="1:6" s="164" customFormat="1" ht="13.5">
      <c r="A321" s="171"/>
      <c r="B321" s="175"/>
      <c r="C321" s="176"/>
      <c r="D321" s="177"/>
      <c r="E321" s="177"/>
      <c r="F321" s="178"/>
    </row>
    <row r="322" spans="1:6" s="164" customFormat="1" ht="13.5">
      <c r="A322" s="171"/>
      <c r="B322" s="157"/>
      <c r="C322" s="179"/>
      <c r="D322" s="180"/>
      <c r="E322" s="157"/>
      <c r="F322" s="170"/>
    </row>
    <row r="323" spans="1:6" s="164" customFormat="1" ht="13.5">
      <c r="A323" s="157"/>
      <c r="B323" s="166" t="s">
        <v>241</v>
      </c>
      <c r="C323" s="167"/>
      <c r="D323" s="167"/>
      <c r="E323" s="167"/>
      <c r="F323" s="167"/>
    </row>
    <row r="324" spans="1:6" s="164" customFormat="1" ht="13.5">
      <c r="A324" s="158"/>
      <c r="B324" s="168"/>
      <c r="C324" s="167"/>
      <c r="D324" s="167"/>
      <c r="E324" s="167"/>
      <c r="F324" s="167"/>
    </row>
    <row r="325" spans="1:6" s="164" customFormat="1" ht="13.5">
      <c r="A325" s="533" t="s">
        <v>685</v>
      </c>
      <c r="B325" s="673" t="s">
        <v>524</v>
      </c>
      <c r="C325" s="169"/>
      <c r="D325" s="160"/>
      <c r="E325" s="160"/>
      <c r="F325" s="170"/>
    </row>
    <row r="326" spans="1:6" s="164" customFormat="1" ht="13.5">
      <c r="A326" s="159"/>
      <c r="B326" s="675"/>
      <c r="C326" s="169"/>
      <c r="D326" s="160"/>
      <c r="E326" s="172"/>
      <c r="F326" s="170"/>
    </row>
    <row r="327" spans="1:6" s="164" customFormat="1" ht="135">
      <c r="A327" s="171"/>
      <c r="B327" s="391" t="s">
        <v>525</v>
      </c>
      <c r="C327" s="169"/>
      <c r="D327" s="160"/>
      <c r="E327" s="160"/>
      <c r="F327" s="170"/>
    </row>
    <row r="328" spans="1:6" s="164" customFormat="1" ht="13.5">
      <c r="A328" s="171"/>
      <c r="B328" s="392"/>
      <c r="C328" s="169"/>
      <c r="D328" s="160"/>
      <c r="E328" s="160"/>
      <c r="F328" s="170"/>
    </row>
    <row r="329" spans="1:6" s="164" customFormat="1" ht="13.5">
      <c r="A329" s="158"/>
      <c r="B329" s="620" t="s">
        <v>528</v>
      </c>
      <c r="C329" s="173" t="s">
        <v>64</v>
      </c>
      <c r="D329" s="621">
        <v>2</v>
      </c>
      <c r="E329" s="605"/>
      <c r="F329" s="174">
        <f>D329*E329</f>
        <v>0</v>
      </c>
    </row>
    <row r="330" spans="1:6" s="164" customFormat="1" ht="13.5">
      <c r="A330" s="159"/>
      <c r="B330" s="181"/>
      <c r="C330" s="182"/>
      <c r="D330" s="183"/>
      <c r="E330" s="181"/>
      <c r="F330" s="178"/>
    </row>
    <row r="331" spans="1:6" s="164" customFormat="1" ht="13.5">
      <c r="A331" s="158"/>
      <c r="B331" s="168"/>
      <c r="C331" s="167"/>
      <c r="D331" s="167"/>
      <c r="E331" s="167"/>
      <c r="F331" s="167"/>
    </row>
    <row r="332" spans="1:6" s="164" customFormat="1" ht="13.5">
      <c r="A332" s="533" t="s">
        <v>686</v>
      </c>
      <c r="B332" s="673" t="s">
        <v>145</v>
      </c>
      <c r="C332" s="169"/>
      <c r="D332" s="160"/>
      <c r="E332" s="160"/>
      <c r="F332" s="170"/>
    </row>
    <row r="333" spans="1:6" s="164" customFormat="1" ht="13.5">
      <c r="A333" s="159"/>
      <c r="B333" s="675"/>
      <c r="C333" s="169"/>
      <c r="D333" s="160"/>
      <c r="E333" s="172"/>
      <c r="F333" s="170"/>
    </row>
    <row r="334" spans="1:6" s="164" customFormat="1" ht="135">
      <c r="A334" s="171"/>
      <c r="B334" s="391" t="s">
        <v>526</v>
      </c>
      <c r="C334" s="169"/>
      <c r="D334" s="160"/>
      <c r="E334" s="160"/>
      <c r="F334" s="170"/>
    </row>
    <row r="335" spans="1:6" s="164" customFormat="1" ht="13.5">
      <c r="A335" s="171"/>
      <c r="B335" s="392"/>
      <c r="C335" s="169"/>
      <c r="D335" s="160"/>
      <c r="E335" s="160"/>
      <c r="F335" s="170"/>
    </row>
    <row r="336" spans="1:6" s="164" customFormat="1" ht="13.5">
      <c r="A336" s="158"/>
      <c r="B336" s="620" t="s">
        <v>527</v>
      </c>
      <c r="C336" s="173" t="s">
        <v>64</v>
      </c>
      <c r="D336" s="621">
        <v>3</v>
      </c>
      <c r="E336" s="605"/>
      <c r="F336" s="174">
        <f>D336*E336</f>
        <v>0</v>
      </c>
    </row>
    <row r="337" spans="1:6" s="164" customFormat="1" ht="13.5">
      <c r="A337" s="159"/>
      <c r="B337" s="181"/>
      <c r="C337" s="182"/>
      <c r="D337" s="183"/>
      <c r="E337" s="181"/>
      <c r="F337" s="178"/>
    </row>
    <row r="338" spans="1:6" s="164" customFormat="1" ht="13.5">
      <c r="A338" s="184"/>
      <c r="B338" s="162"/>
      <c r="C338" s="185"/>
      <c r="D338" s="186"/>
      <c r="E338" s="162"/>
      <c r="F338" s="187"/>
    </row>
    <row r="339" spans="1:6" s="164" customFormat="1" ht="13.5">
      <c r="A339" s="157"/>
      <c r="B339" s="166" t="s">
        <v>119</v>
      </c>
      <c r="C339" s="167"/>
      <c r="D339" s="167"/>
      <c r="E339" s="167"/>
      <c r="F339" s="167"/>
    </row>
    <row r="340" spans="1:6" s="164" customFormat="1" ht="13.5">
      <c r="A340" s="158"/>
      <c r="B340" s="168"/>
      <c r="C340" s="167"/>
      <c r="D340" s="167"/>
      <c r="E340" s="167"/>
      <c r="F340" s="167"/>
    </row>
    <row r="341" spans="1:6" s="164" customFormat="1" ht="13.5">
      <c r="A341" s="533" t="s">
        <v>687</v>
      </c>
      <c r="B341" s="673" t="s">
        <v>242</v>
      </c>
      <c r="C341" s="169"/>
      <c r="D341" s="160"/>
      <c r="E341" s="160"/>
      <c r="F341" s="170"/>
    </row>
    <row r="342" spans="1:6" s="164" customFormat="1" ht="13.5">
      <c r="A342" s="159"/>
      <c r="B342" s="675"/>
      <c r="C342" s="169"/>
      <c r="D342" s="160"/>
      <c r="E342" s="172"/>
      <c r="F342" s="170"/>
    </row>
    <row r="343" spans="1:6" s="164" customFormat="1" ht="175.5">
      <c r="A343" s="171"/>
      <c r="B343" s="391" t="s">
        <v>534</v>
      </c>
      <c r="C343" s="169"/>
      <c r="D343" s="160"/>
      <c r="E343" s="160"/>
      <c r="F343" s="170"/>
    </row>
    <row r="344" spans="1:6" s="164" customFormat="1" ht="13.5">
      <c r="A344" s="171"/>
      <c r="B344" s="391" t="s">
        <v>243</v>
      </c>
      <c r="C344" s="169"/>
      <c r="D344" s="160"/>
      <c r="E344" s="160"/>
      <c r="F344" s="170"/>
    </row>
    <row r="345" spans="1:6" s="164" customFormat="1" ht="13.5">
      <c r="A345" s="171"/>
      <c r="B345" s="392"/>
      <c r="C345" s="169"/>
      <c r="D345" s="160"/>
      <c r="E345" s="160"/>
      <c r="F345" s="170"/>
    </row>
    <row r="346" spans="1:6" s="164" customFormat="1" ht="13.5">
      <c r="A346" s="158"/>
      <c r="B346" s="620" t="s">
        <v>245</v>
      </c>
      <c r="C346" s="173" t="s">
        <v>64</v>
      </c>
      <c r="D346" s="622">
        <v>2</v>
      </c>
      <c r="E346" s="605"/>
      <c r="F346" s="174">
        <f>D346*E346</f>
        <v>0</v>
      </c>
    </row>
    <row r="347" spans="1:6" s="164" customFormat="1" ht="13.5">
      <c r="A347" s="159"/>
      <c r="B347" s="181"/>
      <c r="C347" s="182"/>
      <c r="D347" s="183"/>
      <c r="E347" s="181"/>
      <c r="F347" s="178"/>
    </row>
    <row r="348" spans="1:6" s="164" customFormat="1" ht="13.5">
      <c r="A348" s="184"/>
      <c r="B348" s="162"/>
      <c r="C348" s="185"/>
      <c r="D348" s="186"/>
      <c r="E348" s="162"/>
      <c r="F348" s="187"/>
    </row>
    <row r="349" spans="1:6" s="164" customFormat="1" ht="13.5">
      <c r="A349" s="533" t="s">
        <v>688</v>
      </c>
      <c r="B349" s="673" t="s">
        <v>242</v>
      </c>
      <c r="C349" s="169"/>
      <c r="D349" s="160"/>
      <c r="E349" s="160"/>
      <c r="F349" s="170"/>
    </row>
    <row r="350" spans="1:6" s="164" customFormat="1" ht="13.5">
      <c r="A350" s="159"/>
      <c r="B350" s="675"/>
      <c r="C350" s="169"/>
      <c r="D350" s="160"/>
      <c r="E350" s="172"/>
      <c r="F350" s="170"/>
    </row>
    <row r="351" spans="1:6" s="164" customFormat="1" ht="171" customHeight="1">
      <c r="A351" s="171"/>
      <c r="B351" s="391" t="s">
        <v>534</v>
      </c>
      <c r="C351" s="169"/>
      <c r="D351" s="160"/>
      <c r="E351" s="160"/>
      <c r="F351" s="170"/>
    </row>
    <row r="352" spans="1:6" s="164" customFormat="1" ht="13.5">
      <c r="A352" s="193"/>
      <c r="B352" s="197" t="s">
        <v>535</v>
      </c>
      <c r="C352" s="194"/>
      <c r="D352" s="195"/>
      <c r="E352" s="195"/>
      <c r="F352" s="187"/>
    </row>
    <row r="353" spans="1:6" s="164" customFormat="1" ht="13.5">
      <c r="A353" s="171"/>
      <c r="B353" s="391" t="s">
        <v>243</v>
      </c>
      <c r="C353" s="169"/>
      <c r="D353" s="160"/>
      <c r="E353" s="160"/>
      <c r="F353" s="170"/>
    </row>
    <row r="354" spans="1:6" s="164" customFormat="1" ht="13.5">
      <c r="A354" s="171"/>
      <c r="B354" s="392"/>
      <c r="C354" s="169"/>
      <c r="D354" s="160"/>
      <c r="E354" s="160"/>
      <c r="F354" s="170"/>
    </row>
    <row r="355" spans="1:6" s="164" customFormat="1" ht="13.5">
      <c r="A355" s="158"/>
      <c r="B355" s="620" t="s">
        <v>244</v>
      </c>
      <c r="C355" s="173" t="s">
        <v>64</v>
      </c>
      <c r="D355" s="621">
        <v>4</v>
      </c>
      <c r="E355" s="605"/>
      <c r="F355" s="174">
        <f>D355*E355</f>
        <v>0</v>
      </c>
    </row>
    <row r="356" spans="1:6" s="164" customFormat="1" ht="13.5">
      <c r="A356" s="159"/>
      <c r="B356" s="181"/>
      <c r="C356" s="182"/>
      <c r="D356" s="183"/>
      <c r="E356" s="181"/>
      <c r="F356" s="178"/>
    </row>
    <row r="357" spans="1:6" s="164" customFormat="1" ht="13.5">
      <c r="A357" s="184"/>
      <c r="B357" s="162"/>
      <c r="C357" s="185"/>
      <c r="D357" s="186"/>
      <c r="E357" s="162"/>
      <c r="F357" s="187"/>
    </row>
    <row r="358" spans="1:6" s="164" customFormat="1" ht="13.5">
      <c r="A358" s="157"/>
      <c r="B358" s="166" t="s">
        <v>120</v>
      </c>
      <c r="C358" s="167"/>
      <c r="D358" s="167"/>
      <c r="E358" s="167"/>
      <c r="F358" s="167"/>
    </row>
    <row r="359" spans="1:6" s="164" customFormat="1" ht="13.5">
      <c r="A359" s="159"/>
      <c r="B359" s="188"/>
      <c r="C359" s="169"/>
      <c r="D359" s="160"/>
      <c r="E359" s="160"/>
      <c r="F359" s="170"/>
    </row>
    <row r="360" spans="1:6" s="164" customFormat="1" ht="13.5">
      <c r="A360" s="533" t="s">
        <v>689</v>
      </c>
      <c r="B360" s="673" t="s">
        <v>208</v>
      </c>
      <c r="C360" s="169"/>
      <c r="D360" s="160"/>
      <c r="E360" s="160"/>
      <c r="F360" s="170"/>
    </row>
    <row r="361" spans="1:6" s="164" customFormat="1" ht="13.5">
      <c r="A361" s="171"/>
      <c r="B361" s="675"/>
      <c r="C361" s="169"/>
      <c r="D361" s="160"/>
      <c r="E361" s="160"/>
      <c r="F361" s="170"/>
    </row>
    <row r="362" spans="1:6" s="164" customFormat="1" ht="178.9" customHeight="1">
      <c r="A362" s="171"/>
      <c r="B362" s="597" t="s">
        <v>575</v>
      </c>
      <c r="C362" s="169"/>
      <c r="D362" s="160"/>
      <c r="E362" s="189"/>
      <c r="F362" s="170"/>
    </row>
    <row r="363" spans="1:6" s="164" customFormat="1" ht="54">
      <c r="A363" s="193"/>
      <c r="B363" s="623" t="s">
        <v>576</v>
      </c>
      <c r="C363" s="194"/>
      <c r="D363" s="195"/>
      <c r="E363" s="198"/>
      <c r="F363" s="187"/>
    </row>
    <row r="364" spans="1:6" s="164" customFormat="1" ht="49.15" customHeight="1">
      <c r="A364" s="193"/>
      <c r="B364" s="623" t="s">
        <v>577</v>
      </c>
      <c r="C364" s="194"/>
      <c r="D364" s="195"/>
      <c r="E364" s="198"/>
      <c r="F364" s="187"/>
    </row>
    <row r="365" spans="1:6" s="164" customFormat="1" ht="13.9" customHeight="1">
      <c r="A365" s="533"/>
      <c r="B365" s="391"/>
      <c r="C365" s="169"/>
      <c r="D365" s="160"/>
      <c r="E365" s="160"/>
      <c r="F365" s="170"/>
    </row>
    <row r="366" spans="1:6" s="164" customFormat="1" ht="13.5">
      <c r="A366" s="159"/>
      <c r="B366" s="624" t="s">
        <v>226</v>
      </c>
      <c r="C366" s="190" t="s">
        <v>64</v>
      </c>
      <c r="D366" s="603">
        <v>4</v>
      </c>
      <c r="E366" s="625"/>
      <c r="F366" s="191">
        <f>D366*E366</f>
        <v>0</v>
      </c>
    </row>
    <row r="367" spans="1:6" s="164" customFormat="1" ht="13.5">
      <c r="A367" s="171"/>
      <c r="B367" s="192"/>
      <c r="C367" s="176"/>
      <c r="D367" s="177"/>
      <c r="E367" s="177"/>
      <c r="F367" s="178"/>
    </row>
    <row r="368" spans="1:6" s="164" customFormat="1" ht="13.5">
      <c r="A368" s="159"/>
      <c r="B368" s="188"/>
      <c r="C368" s="169"/>
      <c r="D368" s="160"/>
      <c r="E368" s="160"/>
      <c r="F368" s="170"/>
    </row>
    <row r="369" spans="1:6" s="164" customFormat="1" ht="13.5">
      <c r="A369" s="533" t="s">
        <v>690</v>
      </c>
      <c r="B369" s="673" t="s">
        <v>208</v>
      </c>
      <c r="C369" s="169"/>
      <c r="D369" s="160"/>
      <c r="E369" s="160"/>
      <c r="F369" s="170"/>
    </row>
    <row r="370" spans="1:6" s="164" customFormat="1" ht="13.5">
      <c r="A370" s="171"/>
      <c r="B370" s="675"/>
      <c r="C370" s="169"/>
      <c r="D370" s="160"/>
      <c r="E370" s="160"/>
      <c r="F370" s="170"/>
    </row>
    <row r="371" spans="1:6" s="164" customFormat="1" ht="162">
      <c r="A371" s="171"/>
      <c r="B371" s="597" t="s">
        <v>578</v>
      </c>
      <c r="C371" s="169"/>
      <c r="D371" s="160"/>
      <c r="E371" s="189"/>
      <c r="F371" s="170"/>
    </row>
    <row r="372" spans="1:6" s="164" customFormat="1" ht="40.5">
      <c r="A372" s="193"/>
      <c r="B372" s="623" t="s">
        <v>579</v>
      </c>
      <c r="C372" s="194"/>
      <c r="D372" s="195"/>
      <c r="E372" s="198"/>
      <c r="F372" s="187"/>
    </row>
    <row r="373" spans="1:6" s="164" customFormat="1" ht="54">
      <c r="A373" s="193"/>
      <c r="B373" s="623" t="s">
        <v>576</v>
      </c>
      <c r="C373" s="194"/>
      <c r="D373" s="195"/>
      <c r="E373" s="198"/>
      <c r="F373" s="187"/>
    </row>
    <row r="374" spans="1:6" s="164" customFormat="1" ht="13.5">
      <c r="A374" s="159"/>
      <c r="B374" s="592"/>
      <c r="C374" s="169"/>
      <c r="D374" s="160"/>
      <c r="E374" s="160"/>
      <c r="F374" s="170"/>
    </row>
    <row r="375" spans="1:6" s="164" customFormat="1" ht="13.5">
      <c r="A375" s="159"/>
      <c r="B375" s="624" t="s">
        <v>536</v>
      </c>
      <c r="C375" s="190" t="s">
        <v>64</v>
      </c>
      <c r="D375" s="603">
        <v>2</v>
      </c>
      <c r="E375" s="625"/>
      <c r="F375" s="191">
        <f>D375*E375</f>
        <v>0</v>
      </c>
    </row>
    <row r="376" spans="1:6" s="164" customFormat="1" ht="13.5">
      <c r="A376" s="171"/>
      <c r="B376" s="192"/>
      <c r="C376" s="176"/>
      <c r="D376" s="177"/>
      <c r="E376" s="177"/>
      <c r="F376" s="178"/>
    </row>
    <row r="377" spans="1:6" s="164" customFormat="1" ht="13.5">
      <c r="A377" s="159"/>
      <c r="B377" s="188"/>
      <c r="C377" s="169"/>
      <c r="D377" s="160"/>
      <c r="E377" s="160"/>
      <c r="F377" s="170"/>
    </row>
    <row r="378" spans="1:6" s="164" customFormat="1" ht="13.5">
      <c r="A378" s="533" t="s">
        <v>691</v>
      </c>
      <c r="B378" s="673" t="s">
        <v>208</v>
      </c>
      <c r="C378" s="169"/>
      <c r="D378" s="160"/>
      <c r="E378" s="160"/>
      <c r="F378" s="170"/>
    </row>
    <row r="379" spans="1:6" s="164" customFormat="1" ht="13.5">
      <c r="A379" s="171"/>
      <c r="B379" s="675"/>
      <c r="C379" s="169"/>
      <c r="D379" s="160"/>
      <c r="E379" s="160"/>
      <c r="F379" s="170"/>
    </row>
    <row r="380" spans="1:6" s="164" customFormat="1" ht="162">
      <c r="A380" s="171"/>
      <c r="B380" s="597" t="s">
        <v>580</v>
      </c>
      <c r="C380" s="169"/>
      <c r="D380" s="160"/>
      <c r="E380" s="189"/>
      <c r="F380" s="170"/>
    </row>
    <row r="381" spans="1:6" s="164" customFormat="1" ht="54">
      <c r="A381" s="193"/>
      <c r="B381" s="623" t="s">
        <v>576</v>
      </c>
      <c r="C381" s="194"/>
      <c r="D381" s="195"/>
      <c r="E381" s="198"/>
      <c r="F381" s="187"/>
    </row>
    <row r="382" spans="1:6" s="164" customFormat="1" ht="40.5">
      <c r="A382" s="193"/>
      <c r="B382" s="623" t="s">
        <v>577</v>
      </c>
      <c r="C382" s="194"/>
      <c r="D382" s="195"/>
      <c r="E382" s="198"/>
      <c r="F382" s="187"/>
    </row>
    <row r="383" spans="1:6" s="164" customFormat="1" ht="13.5">
      <c r="A383" s="159"/>
      <c r="B383" s="392"/>
      <c r="C383" s="169"/>
      <c r="D383" s="160"/>
      <c r="E383" s="160"/>
      <c r="F383" s="170"/>
    </row>
    <row r="384" spans="1:6" s="164" customFormat="1" ht="13.5">
      <c r="A384" s="159"/>
      <c r="B384" s="624" t="s">
        <v>537</v>
      </c>
      <c r="C384" s="190" t="s">
        <v>64</v>
      </c>
      <c r="D384" s="603">
        <v>1</v>
      </c>
      <c r="E384" s="625"/>
      <c r="F384" s="191">
        <f>D384*E384</f>
        <v>0</v>
      </c>
    </row>
    <row r="385" spans="1:6" s="164" customFormat="1" ht="13.5">
      <c r="A385" s="171"/>
      <c r="B385" s="192"/>
      <c r="C385" s="176"/>
      <c r="D385" s="177"/>
      <c r="E385" s="177"/>
      <c r="F385" s="178"/>
    </row>
    <row r="386" spans="1:6" s="164" customFormat="1" ht="13.5">
      <c r="A386" s="159"/>
      <c r="B386" s="188"/>
      <c r="C386" s="169"/>
      <c r="D386" s="160"/>
      <c r="E386" s="160"/>
      <c r="F386" s="170"/>
    </row>
    <row r="387" spans="1:6" s="164" customFormat="1" ht="13.5">
      <c r="A387" s="533" t="s">
        <v>692</v>
      </c>
      <c r="B387" s="673" t="s">
        <v>208</v>
      </c>
      <c r="C387" s="169"/>
      <c r="D387" s="160"/>
      <c r="E387" s="160"/>
      <c r="F387" s="170"/>
    </row>
    <row r="388" spans="1:6" s="164" customFormat="1" ht="13.5">
      <c r="A388" s="171"/>
      <c r="B388" s="675"/>
      <c r="C388" s="169"/>
      <c r="D388" s="160"/>
      <c r="E388" s="160"/>
      <c r="F388" s="170"/>
    </row>
    <row r="389" spans="1:6" s="164" customFormat="1" ht="178.9" customHeight="1">
      <c r="A389" s="171"/>
      <c r="B389" s="597" t="s">
        <v>581</v>
      </c>
      <c r="C389" s="169"/>
      <c r="D389" s="160"/>
      <c r="E389" s="189"/>
      <c r="F389" s="170"/>
    </row>
    <row r="390" spans="1:6" s="164" customFormat="1" ht="54">
      <c r="A390" s="193"/>
      <c r="B390" s="623" t="s">
        <v>576</v>
      </c>
      <c r="C390" s="194"/>
      <c r="D390" s="195"/>
      <c r="E390" s="198"/>
      <c r="F390" s="187"/>
    </row>
    <row r="391" spans="1:6" s="164" customFormat="1" ht="49.15" customHeight="1">
      <c r="A391" s="193"/>
      <c r="B391" s="623" t="s">
        <v>577</v>
      </c>
      <c r="C391" s="194"/>
      <c r="D391" s="195"/>
      <c r="E391" s="198"/>
      <c r="F391" s="187"/>
    </row>
    <row r="392" spans="1:6" s="164" customFormat="1" ht="13.9" customHeight="1">
      <c r="A392" s="533"/>
      <c r="B392" s="597"/>
      <c r="C392" s="169"/>
      <c r="D392" s="160"/>
      <c r="E392" s="160"/>
      <c r="F392" s="170"/>
    </row>
    <row r="393" spans="1:6" s="164" customFormat="1" ht="13.5">
      <c r="A393" s="159"/>
      <c r="B393" s="624" t="s">
        <v>227</v>
      </c>
      <c r="C393" s="190" t="s">
        <v>64</v>
      </c>
      <c r="D393" s="603">
        <v>3</v>
      </c>
      <c r="E393" s="625"/>
      <c r="F393" s="191">
        <f>D393*E393</f>
        <v>0</v>
      </c>
    </row>
    <row r="394" spans="1:6" s="164" customFormat="1" ht="13.5">
      <c r="A394" s="171"/>
      <c r="B394" s="192"/>
      <c r="C394" s="176"/>
      <c r="D394" s="177"/>
      <c r="E394" s="177"/>
      <c r="F394" s="178"/>
    </row>
    <row r="395" spans="1:6" s="164" customFormat="1" ht="13.5">
      <c r="A395" s="184"/>
      <c r="B395" s="162"/>
      <c r="C395" s="185"/>
      <c r="D395" s="186"/>
      <c r="E395" s="162"/>
      <c r="F395" s="187"/>
    </row>
    <row r="396" spans="1:6" s="164" customFormat="1" ht="13.5">
      <c r="A396" s="184"/>
      <c r="B396" s="162"/>
      <c r="C396" s="185"/>
      <c r="D396" s="186"/>
      <c r="E396" s="162"/>
      <c r="F396" s="187"/>
    </row>
    <row r="397" spans="1:6" s="164" customFormat="1" ht="13.5">
      <c r="A397" s="157"/>
      <c r="B397" s="166" t="s">
        <v>230</v>
      </c>
      <c r="C397" s="167"/>
      <c r="D397" s="167"/>
      <c r="E397" s="167"/>
      <c r="F397" s="167"/>
    </row>
    <row r="398" spans="1:6" s="164" customFormat="1" ht="13.5">
      <c r="A398" s="159"/>
      <c r="B398" s="188"/>
      <c r="C398" s="169"/>
      <c r="D398" s="160"/>
      <c r="E398" s="160"/>
      <c r="F398" s="170"/>
    </row>
    <row r="399" spans="1:6" s="164" customFormat="1" ht="13.5">
      <c r="A399" s="533" t="s">
        <v>693</v>
      </c>
      <c r="B399" s="673" t="s">
        <v>229</v>
      </c>
      <c r="C399" s="169"/>
      <c r="D399" s="160"/>
      <c r="E399" s="160"/>
      <c r="F399" s="170"/>
    </row>
    <row r="400" spans="1:6" s="164" customFormat="1" ht="16.149999999999999" customHeight="1">
      <c r="A400" s="171"/>
      <c r="B400" s="675"/>
      <c r="C400" s="169"/>
      <c r="D400" s="160"/>
      <c r="E400" s="160"/>
      <c r="F400" s="170"/>
    </row>
    <row r="401" spans="1:6" s="164" customFormat="1" ht="55.9" customHeight="1">
      <c r="A401" s="199"/>
      <c r="B401" s="391" t="s">
        <v>228</v>
      </c>
      <c r="C401" s="169"/>
      <c r="D401" s="180"/>
      <c r="E401" s="189"/>
      <c r="F401" s="170"/>
    </row>
    <row r="402" spans="1:6" s="164" customFormat="1" ht="54">
      <c r="A402" s="528"/>
      <c r="B402" s="197" t="s">
        <v>567</v>
      </c>
      <c r="C402" s="194"/>
      <c r="D402" s="186"/>
      <c r="E402" s="198"/>
      <c r="F402" s="187"/>
    </row>
    <row r="403" spans="1:6" s="164" customFormat="1" ht="96" customHeight="1">
      <c r="A403" s="528"/>
      <c r="B403" s="197" t="s">
        <v>566</v>
      </c>
      <c r="C403" s="194"/>
      <c r="D403" s="186"/>
      <c r="E403" s="198"/>
      <c r="F403" s="187"/>
    </row>
    <row r="404" spans="1:6" s="164" customFormat="1" ht="13.5">
      <c r="A404" s="171"/>
      <c r="B404" s="392" t="s">
        <v>565</v>
      </c>
      <c r="C404" s="169"/>
      <c r="D404" s="160"/>
      <c r="E404" s="160"/>
      <c r="F404" s="170"/>
    </row>
    <row r="405" spans="1:6" s="164" customFormat="1" ht="13.5">
      <c r="A405" s="159"/>
      <c r="B405" s="620" t="s">
        <v>232</v>
      </c>
      <c r="C405" s="173" t="s">
        <v>64</v>
      </c>
      <c r="D405" s="622">
        <v>1</v>
      </c>
      <c r="E405" s="605"/>
      <c r="F405" s="174">
        <f>D405*E405</f>
        <v>0</v>
      </c>
    </row>
    <row r="406" spans="1:6" s="164" customFormat="1" ht="13.5">
      <c r="A406" s="171"/>
      <c r="B406" s="192"/>
      <c r="C406" s="176"/>
      <c r="D406" s="177"/>
      <c r="E406" s="177"/>
      <c r="F406" s="178"/>
    </row>
    <row r="407" spans="1:6" s="164" customFormat="1" ht="13.5">
      <c r="A407" s="159"/>
      <c r="B407" s="188"/>
      <c r="C407" s="169"/>
      <c r="D407" s="160"/>
      <c r="E407" s="160"/>
      <c r="F407" s="170"/>
    </row>
    <row r="408" spans="1:6" s="164" customFormat="1" ht="13.5">
      <c r="A408" s="533" t="s">
        <v>694</v>
      </c>
      <c r="B408" s="673" t="s">
        <v>235</v>
      </c>
      <c r="C408" s="169"/>
      <c r="D408" s="160"/>
      <c r="E408" s="160"/>
      <c r="F408" s="170"/>
    </row>
    <row r="409" spans="1:6" s="164" customFormat="1" ht="13.5">
      <c r="A409" s="171"/>
      <c r="B409" s="675"/>
      <c r="C409" s="169"/>
      <c r="D409" s="160"/>
      <c r="E409" s="160"/>
      <c r="F409" s="170"/>
    </row>
    <row r="410" spans="1:6" s="164" customFormat="1" ht="55.9" customHeight="1">
      <c r="A410" s="199"/>
      <c r="B410" s="391" t="s">
        <v>228</v>
      </c>
      <c r="C410" s="169"/>
      <c r="D410" s="180"/>
      <c r="E410" s="189"/>
      <c r="F410" s="170"/>
    </row>
    <row r="411" spans="1:6" s="164" customFormat="1" ht="40.5">
      <c r="A411" s="528"/>
      <c r="B411" s="197" t="s">
        <v>231</v>
      </c>
      <c r="C411" s="194"/>
      <c r="D411" s="186"/>
      <c r="E411" s="198"/>
      <c r="F411" s="187"/>
    </row>
    <row r="412" spans="1:6" s="164" customFormat="1" ht="97.9" customHeight="1">
      <c r="A412" s="528"/>
      <c r="B412" s="197" t="s">
        <v>564</v>
      </c>
      <c r="C412" s="194"/>
      <c r="D412" s="186"/>
      <c r="E412" s="198"/>
      <c r="F412" s="187"/>
    </row>
    <row r="413" spans="1:6" s="164" customFormat="1" ht="13.5">
      <c r="A413" s="171"/>
      <c r="B413" s="392" t="s">
        <v>565</v>
      </c>
      <c r="C413" s="169"/>
      <c r="D413" s="160"/>
      <c r="E413" s="160"/>
      <c r="F413" s="170"/>
    </row>
    <row r="414" spans="1:6" s="164" customFormat="1" ht="13.5">
      <c r="A414" s="159"/>
      <c r="B414" s="620" t="s">
        <v>233</v>
      </c>
      <c r="C414" s="173" t="s">
        <v>64</v>
      </c>
      <c r="D414" s="622">
        <v>1</v>
      </c>
      <c r="E414" s="605"/>
      <c r="F414" s="174">
        <f>D414*E414</f>
        <v>0</v>
      </c>
    </row>
    <row r="415" spans="1:6" s="164" customFormat="1" ht="13.5">
      <c r="A415" s="171"/>
      <c r="B415" s="192"/>
      <c r="C415" s="176"/>
      <c r="D415" s="177"/>
      <c r="E415" s="177"/>
      <c r="F415" s="178"/>
    </row>
    <row r="416" spans="1:6" s="164" customFormat="1" ht="13.5">
      <c r="A416" s="184"/>
      <c r="B416" s="162"/>
      <c r="C416" s="185"/>
      <c r="D416" s="186"/>
      <c r="E416" s="162"/>
      <c r="F416" s="187"/>
    </row>
    <row r="417" spans="1:6" s="164" customFormat="1" ht="13.5">
      <c r="A417" s="157"/>
      <c r="B417" s="166" t="s">
        <v>234</v>
      </c>
      <c r="C417" s="167"/>
      <c r="D417" s="167"/>
      <c r="E417" s="167"/>
      <c r="F417" s="167"/>
    </row>
    <row r="418" spans="1:6" s="164" customFormat="1" ht="13.5">
      <c r="A418" s="159"/>
      <c r="B418" s="188"/>
      <c r="C418" s="169"/>
      <c r="D418" s="160"/>
      <c r="E418" s="160"/>
      <c r="F418" s="170"/>
    </row>
    <row r="419" spans="1:6" s="164" customFormat="1" ht="13.5">
      <c r="A419" s="533" t="s">
        <v>695</v>
      </c>
      <c r="B419" s="673" t="s">
        <v>239</v>
      </c>
      <c r="C419" s="169"/>
      <c r="D419" s="160"/>
      <c r="E419" s="160"/>
      <c r="F419" s="170"/>
    </row>
    <row r="420" spans="1:6" s="164" customFormat="1" ht="13.5">
      <c r="A420" s="171"/>
      <c r="B420" s="675"/>
      <c r="C420" s="169"/>
      <c r="D420" s="160"/>
      <c r="E420" s="160"/>
      <c r="F420" s="170"/>
    </row>
    <row r="421" spans="1:6" s="164" customFormat="1" ht="31.9" customHeight="1">
      <c r="A421" s="199"/>
      <c r="B421" s="391" t="s">
        <v>240</v>
      </c>
      <c r="C421" s="169"/>
      <c r="D421" s="180"/>
      <c r="E421" s="189"/>
      <c r="F421" s="170"/>
    </row>
    <row r="422" spans="1:6" s="164" customFormat="1" ht="27">
      <c r="A422" s="528"/>
      <c r="B422" s="197" t="s">
        <v>237</v>
      </c>
      <c r="C422" s="194"/>
      <c r="D422" s="186"/>
      <c r="E422" s="198"/>
      <c r="F422" s="187"/>
    </row>
    <row r="423" spans="1:6" s="164" customFormat="1" ht="46.15" customHeight="1">
      <c r="A423" s="528"/>
      <c r="B423" s="197" t="s">
        <v>238</v>
      </c>
      <c r="C423" s="194"/>
      <c r="D423" s="186"/>
      <c r="E423" s="198"/>
      <c r="F423" s="187"/>
    </row>
    <row r="424" spans="1:6" s="164" customFormat="1" ht="13.5">
      <c r="A424" s="171"/>
      <c r="B424" s="392" t="s">
        <v>565</v>
      </c>
      <c r="C424" s="169"/>
      <c r="D424" s="160"/>
      <c r="E424" s="160"/>
      <c r="F424" s="170"/>
    </row>
    <row r="425" spans="1:6" s="164" customFormat="1" ht="13.5">
      <c r="A425" s="159"/>
      <c r="B425" s="620" t="s">
        <v>236</v>
      </c>
      <c r="C425" s="173" t="s">
        <v>64</v>
      </c>
      <c r="D425" s="621">
        <v>2</v>
      </c>
      <c r="E425" s="605"/>
      <c r="F425" s="174">
        <f>D425*E425</f>
        <v>0</v>
      </c>
    </row>
    <row r="426" spans="1:6" s="164" customFormat="1" ht="13.5">
      <c r="A426" s="171"/>
      <c r="B426" s="192"/>
      <c r="C426" s="176"/>
      <c r="D426" s="177"/>
      <c r="E426" s="177"/>
      <c r="F426" s="178"/>
    </row>
    <row r="427" spans="1:6" s="164" customFormat="1" ht="13.5">
      <c r="A427" s="171"/>
      <c r="B427" s="157"/>
      <c r="C427" s="179"/>
      <c r="D427" s="180"/>
      <c r="E427" s="157"/>
      <c r="F427" s="170"/>
    </row>
    <row r="428" spans="1:6" s="164" customFormat="1" ht="14.25" thickBot="1">
      <c r="A428" s="171"/>
      <c r="B428" s="157"/>
      <c r="C428" s="179"/>
      <c r="D428" s="180"/>
      <c r="E428" s="157"/>
      <c r="F428" s="170"/>
    </row>
    <row r="429" spans="1:6" s="251" customFormat="1" ht="20.45" customHeight="1">
      <c r="A429" s="586" t="s">
        <v>112</v>
      </c>
      <c r="B429" s="289" t="s">
        <v>146</v>
      </c>
      <c r="C429" s="289" t="s">
        <v>35</v>
      </c>
      <c r="D429" s="290"/>
      <c r="E429" s="290"/>
      <c r="F429" s="291">
        <f>SUM(F308:F428)</f>
        <v>0</v>
      </c>
    </row>
    <row r="430" spans="1:6" ht="16.5">
      <c r="A430" s="356"/>
      <c r="B430" s="317"/>
      <c r="C430" s="318"/>
      <c r="D430" s="319"/>
      <c r="E430" s="319"/>
      <c r="F430" s="320"/>
    </row>
    <row r="431" spans="1:6" ht="16.5">
      <c r="A431" s="321"/>
      <c r="B431" s="325"/>
      <c r="C431" s="326"/>
      <c r="D431" s="327"/>
      <c r="E431" s="327"/>
      <c r="F431" s="323"/>
    </row>
    <row r="432" spans="1:6" ht="16.5">
      <c r="A432" s="321"/>
      <c r="B432" s="325"/>
      <c r="C432" s="326"/>
      <c r="D432" s="327"/>
      <c r="E432" s="327"/>
      <c r="F432" s="323"/>
    </row>
    <row r="433" spans="1:6" ht="17.25" thickBot="1">
      <c r="A433" s="357" t="s">
        <v>113</v>
      </c>
      <c r="B433" s="358" t="s">
        <v>122</v>
      </c>
      <c r="C433" s="261"/>
      <c r="D433" s="262"/>
      <c r="E433" s="262"/>
      <c r="F433" s="263"/>
    </row>
    <row r="434" spans="1:6" s="164" customFormat="1" ht="13.5">
      <c r="A434" s="359"/>
      <c r="B434" s="360"/>
      <c r="C434" s="361"/>
      <c r="D434" s="362"/>
      <c r="E434" s="363"/>
      <c r="F434" s="364"/>
    </row>
    <row r="435" spans="1:6" s="164" customFormat="1" ht="13.5">
      <c r="A435" s="159"/>
      <c r="B435" s="166" t="s">
        <v>114</v>
      </c>
      <c r="C435" s="169"/>
      <c r="D435" s="160"/>
      <c r="E435" s="160"/>
      <c r="F435" s="170"/>
    </row>
    <row r="436" spans="1:6" s="164" customFormat="1" ht="25.9" customHeight="1">
      <c r="A436" s="158"/>
      <c r="B436" s="673" t="s">
        <v>123</v>
      </c>
      <c r="C436" s="675"/>
      <c r="D436" s="675"/>
      <c r="E436" s="675"/>
      <c r="F436" s="675"/>
    </row>
    <row r="437" spans="1:6" s="164" customFormat="1" ht="25.15" customHeight="1">
      <c r="A437" s="157"/>
      <c r="B437" s="673" t="s">
        <v>124</v>
      </c>
      <c r="C437" s="680"/>
      <c r="D437" s="680"/>
      <c r="E437" s="680"/>
      <c r="F437" s="680"/>
    </row>
    <row r="438" spans="1:6" s="164" customFormat="1" ht="13.5">
      <c r="A438" s="157"/>
      <c r="B438" s="673" t="s">
        <v>125</v>
      </c>
      <c r="C438" s="680"/>
      <c r="D438" s="680"/>
      <c r="E438" s="680"/>
      <c r="F438" s="680"/>
    </row>
    <row r="439" spans="1:6" s="164" customFormat="1" ht="13.5">
      <c r="A439" s="157"/>
      <c r="B439" s="394"/>
      <c r="C439" s="394"/>
      <c r="D439" s="394"/>
      <c r="E439" s="394"/>
      <c r="F439" s="394"/>
    </row>
    <row r="440" spans="1:6" s="164" customFormat="1" ht="13.5">
      <c r="A440" s="157"/>
      <c r="B440" s="392"/>
      <c r="C440" s="169"/>
      <c r="D440" s="160"/>
      <c r="E440" s="160"/>
      <c r="F440" s="170"/>
    </row>
    <row r="441" spans="1:6" s="164" customFormat="1" ht="82.5">
      <c r="A441" s="533" t="s">
        <v>696</v>
      </c>
      <c r="B441" s="626" t="s">
        <v>251</v>
      </c>
      <c r="C441" s="267"/>
      <c r="D441" s="160"/>
      <c r="E441" s="160"/>
      <c r="F441" s="170"/>
    </row>
    <row r="442" spans="1:6" s="164" customFormat="1" ht="49.5">
      <c r="A442" s="158"/>
      <c r="B442" s="529" t="s">
        <v>250</v>
      </c>
      <c r="C442" s="394"/>
      <c r="D442" s="394"/>
      <c r="E442" s="394"/>
      <c r="F442" s="394"/>
    </row>
    <row r="443" spans="1:6" s="164" customFormat="1" ht="13.5">
      <c r="A443" s="284"/>
      <c r="B443" s="163"/>
      <c r="C443" s="285"/>
      <c r="D443" s="285"/>
      <c r="E443" s="285"/>
      <c r="F443" s="285"/>
    </row>
    <row r="444" spans="1:6" s="164" customFormat="1" ht="15.75">
      <c r="A444" s="158"/>
      <c r="B444" s="616" t="s">
        <v>252</v>
      </c>
      <c r="C444" s="190" t="s">
        <v>202</v>
      </c>
      <c r="D444" s="603">
        <v>156</v>
      </c>
      <c r="E444" s="156"/>
      <c r="F444" s="191">
        <f>D444*E444</f>
        <v>0</v>
      </c>
    </row>
    <row r="445" spans="1:6" s="164" customFormat="1" ht="13.5">
      <c r="A445" s="275"/>
      <c r="B445" s="192"/>
      <c r="C445" s="176"/>
      <c r="D445" s="177"/>
      <c r="E445" s="271"/>
      <c r="F445" s="178"/>
    </row>
    <row r="446" spans="1:6" s="164" customFormat="1" ht="13.5">
      <c r="A446" s="157"/>
      <c r="B446" s="392"/>
      <c r="C446" s="169"/>
      <c r="D446" s="160"/>
      <c r="E446" s="160"/>
      <c r="F446" s="170"/>
    </row>
    <row r="447" spans="1:6" s="164" customFormat="1" ht="82.5">
      <c r="A447" s="533" t="s">
        <v>697</v>
      </c>
      <c r="B447" s="626" t="s">
        <v>253</v>
      </c>
      <c r="C447" s="267"/>
      <c r="D447" s="160"/>
      <c r="E447" s="160"/>
      <c r="F447" s="170"/>
    </row>
    <row r="448" spans="1:6" s="164" customFormat="1" ht="49.5">
      <c r="A448" s="158"/>
      <c r="B448" s="529" t="s">
        <v>250</v>
      </c>
      <c r="C448" s="394"/>
      <c r="D448" s="394"/>
      <c r="E448" s="394"/>
      <c r="F448" s="394"/>
    </row>
    <row r="449" spans="1:6" s="164" customFormat="1" ht="13.5">
      <c r="A449" s="284"/>
      <c r="B449" s="163"/>
      <c r="C449" s="285"/>
      <c r="D449" s="285"/>
      <c r="E449" s="285"/>
      <c r="F449" s="285"/>
    </row>
    <row r="450" spans="1:6" s="164" customFormat="1" ht="15.75">
      <c r="A450" s="158"/>
      <c r="B450" s="616" t="s">
        <v>254</v>
      </c>
      <c r="C450" s="190" t="s">
        <v>202</v>
      </c>
      <c r="D450" s="603">
        <v>10.7</v>
      </c>
      <c r="E450" s="156"/>
      <c r="F450" s="191">
        <f>D450*E450</f>
        <v>0</v>
      </c>
    </row>
    <row r="451" spans="1:6" s="164" customFormat="1" ht="13.5">
      <c r="A451" s="275"/>
      <c r="B451" s="192"/>
      <c r="C451" s="176"/>
      <c r="D451" s="177"/>
      <c r="E451" s="271"/>
      <c r="F451" s="178"/>
    </row>
    <row r="452" spans="1:6" s="164" customFormat="1" ht="54">
      <c r="A452" s="275"/>
      <c r="B452" s="392" t="s">
        <v>583</v>
      </c>
      <c r="C452" s="169"/>
      <c r="D452" s="160"/>
      <c r="E452" s="272"/>
      <c r="F452" s="170"/>
    </row>
    <row r="453" spans="1:6" s="164" customFormat="1" ht="219.6" customHeight="1">
      <c r="A453" s="533" t="s">
        <v>698</v>
      </c>
      <c r="B453" s="391" t="s">
        <v>584</v>
      </c>
      <c r="C453" s="267"/>
      <c r="D453" s="160"/>
      <c r="E453" s="160"/>
      <c r="F453" s="170"/>
    </row>
    <row r="454" spans="1:6" s="164" customFormat="1" ht="27">
      <c r="A454" s="158"/>
      <c r="B454" s="392" t="s">
        <v>582</v>
      </c>
      <c r="C454" s="394"/>
      <c r="D454" s="394"/>
      <c r="E454" s="394"/>
      <c r="F454" s="394"/>
    </row>
    <row r="455" spans="1:6" s="164" customFormat="1" ht="13.5">
      <c r="A455" s="284"/>
      <c r="B455" s="163"/>
      <c r="C455" s="285"/>
      <c r="D455" s="285"/>
      <c r="E455" s="285"/>
      <c r="F455" s="285"/>
    </row>
    <row r="456" spans="1:6" s="164" customFormat="1" ht="15.75">
      <c r="A456" s="158"/>
      <c r="B456" s="616" t="s">
        <v>255</v>
      </c>
      <c r="C456" s="190" t="s">
        <v>202</v>
      </c>
      <c r="D456" s="603">
        <v>131.80000000000001</v>
      </c>
      <c r="E456" s="156"/>
      <c r="F456" s="191">
        <f>D456*E456</f>
        <v>0</v>
      </c>
    </row>
    <row r="457" spans="1:6" s="164" customFormat="1" ht="13.5">
      <c r="A457" s="275"/>
      <c r="B457" s="192"/>
      <c r="C457" s="176"/>
      <c r="D457" s="177"/>
      <c r="E457" s="271"/>
      <c r="F457" s="178"/>
    </row>
    <row r="458" spans="1:6" s="164" customFormat="1" ht="13.5">
      <c r="A458" s="275"/>
      <c r="B458" s="392"/>
      <c r="C458" s="169"/>
      <c r="D458" s="160"/>
      <c r="E458" s="272"/>
      <c r="F458" s="170"/>
    </row>
    <row r="459" spans="1:6" s="164" customFormat="1" ht="67.5">
      <c r="A459" s="533" t="s">
        <v>699</v>
      </c>
      <c r="B459" s="391" t="s">
        <v>256</v>
      </c>
      <c r="C459" s="267"/>
      <c r="D459" s="160"/>
      <c r="E459" s="160"/>
      <c r="F459" s="170"/>
    </row>
    <row r="460" spans="1:6" s="164" customFormat="1" ht="13.5">
      <c r="A460" s="159"/>
      <c r="B460" s="392"/>
      <c r="C460" s="394"/>
      <c r="D460" s="394"/>
      <c r="E460" s="394"/>
      <c r="F460" s="394"/>
    </row>
    <row r="461" spans="1:6" s="164" customFormat="1" ht="15.75">
      <c r="A461" s="158"/>
      <c r="B461" s="616" t="s">
        <v>400</v>
      </c>
      <c r="C461" s="190" t="s">
        <v>202</v>
      </c>
      <c r="D461" s="603">
        <v>9.6999999999999993</v>
      </c>
      <c r="E461" s="156"/>
      <c r="F461" s="191">
        <f>D461*E461</f>
        <v>0</v>
      </c>
    </row>
    <row r="462" spans="1:6" s="164" customFormat="1" ht="13.5">
      <c r="A462" s="158"/>
      <c r="B462" s="192"/>
      <c r="C462" s="176"/>
      <c r="D462" s="177"/>
      <c r="E462" s="271"/>
      <c r="F462" s="178"/>
    </row>
    <row r="463" spans="1:6" s="164" customFormat="1" ht="13.5">
      <c r="A463" s="275"/>
      <c r="B463" s="392"/>
      <c r="C463" s="169"/>
      <c r="D463" s="160"/>
      <c r="E463" s="272"/>
      <c r="F463" s="170"/>
    </row>
    <row r="464" spans="1:6" s="164" customFormat="1" ht="54">
      <c r="A464" s="533" t="s">
        <v>700</v>
      </c>
      <c r="B464" s="391" t="s">
        <v>402</v>
      </c>
      <c r="C464" s="267"/>
      <c r="D464" s="160"/>
      <c r="E464" s="160"/>
      <c r="F464" s="170"/>
    </row>
    <row r="465" spans="1:6" s="164" customFormat="1" ht="13.5">
      <c r="A465" s="159"/>
      <c r="B465" s="391" t="s">
        <v>257</v>
      </c>
      <c r="C465" s="267"/>
      <c r="D465" s="160"/>
      <c r="E465" s="160"/>
      <c r="F465" s="170"/>
    </row>
    <row r="466" spans="1:6" s="164" customFormat="1" ht="13.5">
      <c r="A466" s="158"/>
      <c r="B466" s="392"/>
      <c r="C466" s="267"/>
      <c r="D466" s="160"/>
      <c r="E466" s="160"/>
      <c r="F466" s="170"/>
    </row>
    <row r="467" spans="1:6" s="164" customFormat="1" ht="15.75">
      <c r="A467" s="159"/>
      <c r="B467" s="274" t="s">
        <v>403</v>
      </c>
      <c r="C467" s="190" t="s">
        <v>205</v>
      </c>
      <c r="D467" s="603">
        <v>89</v>
      </c>
      <c r="E467" s="156"/>
      <c r="F467" s="191">
        <f>D467*E467</f>
        <v>0</v>
      </c>
    </row>
    <row r="468" spans="1:6" s="164" customFormat="1" ht="13.5">
      <c r="A468" s="157"/>
      <c r="B468" s="161"/>
      <c r="C468" s="161"/>
      <c r="D468" s="339"/>
      <c r="E468" s="161"/>
      <c r="F468" s="340"/>
    </row>
    <row r="469" spans="1:6" s="164" customFormat="1" ht="13.5">
      <c r="A469" s="157"/>
      <c r="B469" s="394"/>
      <c r="C469" s="394"/>
      <c r="D469" s="341"/>
      <c r="E469" s="394"/>
      <c r="F469" s="342"/>
    </row>
    <row r="470" spans="1:6" s="164" customFormat="1" ht="40.5">
      <c r="A470" s="533" t="s">
        <v>701</v>
      </c>
      <c r="B470" s="391" t="s">
        <v>258</v>
      </c>
      <c r="C470" s="267"/>
      <c r="D470" s="160"/>
      <c r="E470" s="160"/>
      <c r="F470" s="170"/>
    </row>
    <row r="471" spans="1:6" s="164" customFormat="1" ht="13.5">
      <c r="A471" s="159"/>
      <c r="B471" s="391" t="s">
        <v>126</v>
      </c>
      <c r="C471" s="267"/>
      <c r="D471" s="160"/>
      <c r="E471" s="160"/>
      <c r="F471" s="170"/>
    </row>
    <row r="472" spans="1:6" s="164" customFormat="1" ht="13.5">
      <c r="A472" s="158"/>
      <c r="B472" s="392"/>
      <c r="C472" s="267"/>
      <c r="D472" s="160"/>
      <c r="E472" s="160"/>
      <c r="F472" s="170"/>
    </row>
    <row r="473" spans="1:6" s="164" customFormat="1" ht="13.5">
      <c r="A473" s="159"/>
      <c r="B473" s="274" t="s">
        <v>401</v>
      </c>
      <c r="C473" s="190" t="s">
        <v>64</v>
      </c>
      <c r="D473" s="603">
        <v>6</v>
      </c>
      <c r="E473" s="156"/>
      <c r="F473" s="191">
        <f>D473*E473</f>
        <v>0</v>
      </c>
    </row>
    <row r="474" spans="1:6" s="164" customFormat="1" ht="13.5">
      <c r="A474" s="157"/>
      <c r="B474" s="161"/>
      <c r="C474" s="161"/>
      <c r="D474" s="339"/>
      <c r="E474" s="161"/>
      <c r="F474" s="340"/>
    </row>
    <row r="475" spans="1:6" s="164" customFormat="1" ht="13.5">
      <c r="A475" s="157"/>
      <c r="B475" s="394"/>
      <c r="C475" s="394"/>
      <c r="D475" s="341"/>
      <c r="E475" s="394"/>
      <c r="F475" s="342"/>
    </row>
    <row r="476" spans="1:6" s="164" customFormat="1" ht="40.5">
      <c r="A476" s="533" t="s">
        <v>702</v>
      </c>
      <c r="B476" s="391" t="s">
        <v>258</v>
      </c>
      <c r="C476" s="267"/>
      <c r="D476" s="160"/>
      <c r="E476" s="160"/>
      <c r="F476" s="170"/>
    </row>
    <row r="477" spans="1:6" s="164" customFormat="1" ht="13.5">
      <c r="A477" s="159"/>
      <c r="B477" s="391" t="s">
        <v>126</v>
      </c>
      <c r="C477" s="267"/>
      <c r="D477" s="160"/>
      <c r="E477" s="160"/>
      <c r="F477" s="170"/>
    </row>
    <row r="478" spans="1:6" s="164" customFormat="1" ht="13.5">
      <c r="A478" s="158"/>
      <c r="B478" s="392"/>
      <c r="C478" s="267"/>
      <c r="D478" s="160"/>
      <c r="E478" s="160"/>
      <c r="F478" s="170"/>
    </row>
    <row r="479" spans="1:6" s="164" customFormat="1" ht="13.5">
      <c r="A479" s="159"/>
      <c r="B479" s="274" t="s">
        <v>404</v>
      </c>
      <c r="C479" s="190" t="s">
        <v>64</v>
      </c>
      <c r="D479" s="603">
        <v>5</v>
      </c>
      <c r="E479" s="156"/>
      <c r="F479" s="191">
        <f>D479*E479</f>
        <v>0</v>
      </c>
    </row>
    <row r="480" spans="1:6" s="164" customFormat="1" ht="13.5">
      <c r="A480" s="157"/>
      <c r="B480" s="161"/>
      <c r="C480" s="161"/>
      <c r="D480" s="339"/>
      <c r="E480" s="161"/>
      <c r="F480" s="340"/>
    </row>
    <row r="481" spans="1:6" s="164" customFormat="1" ht="13.5">
      <c r="A481" s="157"/>
      <c r="B481" s="394"/>
      <c r="C481" s="394"/>
      <c r="D481" s="341"/>
      <c r="E481" s="394"/>
      <c r="F481" s="342"/>
    </row>
    <row r="482" spans="1:6" s="164" customFormat="1" ht="27">
      <c r="A482" s="533" t="s">
        <v>703</v>
      </c>
      <c r="B482" s="391" t="s">
        <v>259</v>
      </c>
      <c r="C482" s="267"/>
      <c r="D482" s="160"/>
      <c r="E482" s="160"/>
      <c r="F482" s="170"/>
    </row>
    <row r="483" spans="1:6" s="164" customFormat="1" ht="13.5">
      <c r="A483" s="159"/>
      <c r="B483" s="391" t="s">
        <v>126</v>
      </c>
      <c r="C483" s="267"/>
      <c r="D483" s="160"/>
      <c r="E483" s="160"/>
      <c r="F483" s="170"/>
    </row>
    <row r="484" spans="1:6" s="164" customFormat="1" ht="13.5">
      <c r="A484" s="158"/>
      <c r="B484" s="392"/>
      <c r="C484" s="267"/>
      <c r="D484" s="160"/>
      <c r="E484" s="160"/>
      <c r="F484" s="170"/>
    </row>
    <row r="485" spans="1:6" s="164" customFormat="1" ht="13.5">
      <c r="A485" s="159"/>
      <c r="B485" s="274" t="s">
        <v>262</v>
      </c>
      <c r="C485" s="190" t="s">
        <v>64</v>
      </c>
      <c r="D485" s="603">
        <v>2</v>
      </c>
      <c r="E485" s="156"/>
      <c r="F485" s="191">
        <f>D485*E485</f>
        <v>0</v>
      </c>
    </row>
    <row r="486" spans="1:6" s="164" customFormat="1" ht="13.5">
      <c r="A486" s="157"/>
      <c r="B486" s="161"/>
      <c r="C486" s="161"/>
      <c r="D486" s="339"/>
      <c r="E486" s="161"/>
      <c r="F486" s="340"/>
    </row>
    <row r="487" spans="1:6" s="164" customFormat="1" ht="13.5">
      <c r="A487" s="157"/>
      <c r="B487" s="394"/>
      <c r="C487" s="394"/>
      <c r="D487" s="341"/>
      <c r="E487" s="394"/>
      <c r="F487" s="342"/>
    </row>
    <row r="488" spans="1:6" s="164" customFormat="1" ht="40.5">
      <c r="A488" s="533" t="s">
        <v>704</v>
      </c>
      <c r="B488" s="391" t="s">
        <v>260</v>
      </c>
      <c r="C488" s="267"/>
      <c r="D488" s="160"/>
      <c r="E488" s="160"/>
      <c r="F488" s="170"/>
    </row>
    <row r="489" spans="1:6" s="164" customFormat="1" ht="13.5">
      <c r="A489" s="159"/>
      <c r="B489" s="391" t="s">
        <v>109</v>
      </c>
      <c r="C489" s="267"/>
      <c r="D489" s="160"/>
      <c r="E489" s="160"/>
      <c r="F489" s="170"/>
    </row>
    <row r="490" spans="1:6" s="164" customFormat="1" ht="13.5">
      <c r="A490" s="158"/>
      <c r="B490" s="392"/>
      <c r="C490" s="267"/>
      <c r="D490" s="160"/>
      <c r="E490" s="160"/>
      <c r="F490" s="170"/>
    </row>
    <row r="491" spans="1:6" s="164" customFormat="1" ht="15.75">
      <c r="A491" s="159"/>
      <c r="B491" s="274" t="s">
        <v>261</v>
      </c>
      <c r="C491" s="190" t="s">
        <v>205</v>
      </c>
      <c r="D491" s="603">
        <v>6.1999999999999993</v>
      </c>
      <c r="E491" s="156"/>
      <c r="F491" s="191">
        <f>D491*E491</f>
        <v>0</v>
      </c>
    </row>
    <row r="492" spans="1:6" s="164" customFormat="1" ht="13.5">
      <c r="A492" s="157"/>
      <c r="B492" s="161"/>
      <c r="C492" s="161"/>
      <c r="D492" s="339"/>
      <c r="E492" s="161"/>
      <c r="F492" s="340"/>
    </row>
    <row r="493" spans="1:6" s="164" customFormat="1" ht="13.5">
      <c r="A493" s="157"/>
      <c r="B493" s="394"/>
      <c r="C493" s="394"/>
      <c r="D493" s="341"/>
      <c r="E493" s="394"/>
      <c r="F493" s="342"/>
    </row>
    <row r="494" spans="1:6" s="164" customFormat="1" ht="54">
      <c r="A494" s="533" t="s">
        <v>705</v>
      </c>
      <c r="B494" s="391" t="s">
        <v>265</v>
      </c>
      <c r="C494" s="267"/>
      <c r="D494" s="160"/>
      <c r="E494" s="160"/>
      <c r="F494" s="170"/>
    </row>
    <row r="495" spans="1:6" s="164" customFormat="1" ht="13.5">
      <c r="A495" s="158"/>
      <c r="B495" s="392"/>
      <c r="C495" s="267"/>
      <c r="D495" s="160"/>
      <c r="E495" s="160"/>
      <c r="F495" s="170"/>
    </row>
    <row r="496" spans="1:6" s="164" customFormat="1" ht="15.75">
      <c r="A496" s="159"/>
      <c r="B496" s="274" t="s">
        <v>263</v>
      </c>
      <c r="C496" s="190" t="s">
        <v>218</v>
      </c>
      <c r="D496" s="603">
        <v>88.2</v>
      </c>
      <c r="E496" s="156"/>
      <c r="F496" s="191">
        <f>D496*E496</f>
        <v>0</v>
      </c>
    </row>
    <row r="497" spans="1:6" s="164" customFormat="1" ht="13.5">
      <c r="A497" s="157"/>
      <c r="B497" s="161"/>
      <c r="C497" s="161"/>
      <c r="D497" s="339"/>
      <c r="E497" s="161"/>
      <c r="F497" s="340"/>
    </row>
    <row r="498" spans="1:6" s="164" customFormat="1" ht="13.5">
      <c r="A498" s="157"/>
      <c r="B498" s="394"/>
      <c r="C498" s="394"/>
      <c r="D498" s="341"/>
      <c r="E498" s="394"/>
      <c r="F498" s="342"/>
    </row>
    <row r="499" spans="1:6" s="164" customFormat="1" ht="40.5">
      <c r="A499" s="533" t="s">
        <v>706</v>
      </c>
      <c r="B499" s="391" t="s">
        <v>266</v>
      </c>
      <c r="C499" s="267"/>
      <c r="D499" s="160"/>
      <c r="E499" s="160"/>
      <c r="F499" s="170"/>
    </row>
    <row r="500" spans="1:6" s="164" customFormat="1" ht="13.5">
      <c r="A500" s="159"/>
      <c r="B500" s="391"/>
      <c r="C500" s="267"/>
      <c r="D500" s="160"/>
      <c r="E500" s="160"/>
      <c r="F500" s="170"/>
    </row>
    <row r="501" spans="1:6" s="164" customFormat="1" ht="13.5">
      <c r="A501" s="184"/>
      <c r="B501" s="197" t="s">
        <v>264</v>
      </c>
      <c r="C501" s="268"/>
      <c r="D501" s="195"/>
      <c r="E501" s="195"/>
      <c r="F501" s="187"/>
    </row>
    <row r="502" spans="1:6" s="164" customFormat="1" ht="13.5">
      <c r="A502" s="158"/>
      <c r="B502" s="392"/>
      <c r="C502" s="267"/>
      <c r="D502" s="160"/>
      <c r="E502" s="160"/>
      <c r="F502" s="170"/>
    </row>
    <row r="503" spans="1:6" s="164" customFormat="1" ht="15.75">
      <c r="A503" s="159"/>
      <c r="B503" s="274" t="s">
        <v>263</v>
      </c>
      <c r="C503" s="190" t="s">
        <v>218</v>
      </c>
      <c r="D503" s="603">
        <v>19.200000000000003</v>
      </c>
      <c r="E503" s="156"/>
      <c r="F503" s="191">
        <f>D503*E503</f>
        <v>0</v>
      </c>
    </row>
    <row r="504" spans="1:6" s="164" customFormat="1" ht="13.5">
      <c r="A504" s="157"/>
      <c r="B504" s="161"/>
      <c r="C504" s="161"/>
      <c r="D504" s="339"/>
      <c r="E504" s="161"/>
      <c r="F504" s="340"/>
    </row>
    <row r="505" spans="1:6" s="164" customFormat="1" ht="13.5">
      <c r="A505" s="157"/>
      <c r="B505" s="394"/>
      <c r="C505" s="394"/>
      <c r="D505" s="341"/>
      <c r="E505" s="394"/>
      <c r="F505" s="342"/>
    </row>
    <row r="506" spans="1:6" s="164" customFormat="1" ht="13.5">
      <c r="A506" s="533" t="s">
        <v>707</v>
      </c>
      <c r="B506" s="391" t="s">
        <v>127</v>
      </c>
      <c r="C506" s="267"/>
      <c r="D506" s="160"/>
      <c r="E506" s="160"/>
      <c r="F506" s="170"/>
    </row>
    <row r="507" spans="1:6" s="164" customFormat="1" ht="13.5">
      <c r="A507" s="157"/>
      <c r="B507" s="391" t="s">
        <v>126</v>
      </c>
      <c r="C507" s="267"/>
      <c r="D507" s="160"/>
      <c r="E507" s="160"/>
      <c r="F507" s="170"/>
    </row>
    <row r="508" spans="1:6" s="164" customFormat="1" ht="13.5">
      <c r="A508" s="157"/>
      <c r="B508" s="392"/>
      <c r="C508" s="267"/>
      <c r="D508" s="160"/>
      <c r="E508" s="160"/>
      <c r="F508" s="170"/>
    </row>
    <row r="509" spans="1:6" s="164" customFormat="1" ht="13.5">
      <c r="A509" s="159"/>
      <c r="B509" s="274" t="s">
        <v>246</v>
      </c>
      <c r="C509" s="190" t="s">
        <v>64</v>
      </c>
      <c r="D509" s="603">
        <v>1</v>
      </c>
      <c r="E509" s="156"/>
      <c r="F509" s="191">
        <f>D509*E509</f>
        <v>0</v>
      </c>
    </row>
    <row r="510" spans="1:6" s="164" customFormat="1" ht="13.5">
      <c r="A510" s="157"/>
      <c r="B510" s="161"/>
      <c r="C510" s="161"/>
      <c r="D510" s="339"/>
      <c r="E510" s="161"/>
      <c r="F510" s="340"/>
    </row>
    <row r="511" spans="1:6" s="164" customFormat="1" ht="14.25" thickBot="1">
      <c r="A511" s="159"/>
      <c r="B511" s="394"/>
      <c r="C511" s="394"/>
      <c r="D511" s="341"/>
      <c r="E511" s="394"/>
      <c r="F511" s="342"/>
    </row>
    <row r="512" spans="1:6" s="251" customFormat="1" ht="18" customHeight="1">
      <c r="A512" s="288" t="s">
        <v>113</v>
      </c>
      <c r="B512" s="289" t="s">
        <v>122</v>
      </c>
      <c r="C512" s="289" t="s">
        <v>35</v>
      </c>
      <c r="D512" s="290"/>
      <c r="E512" s="290"/>
      <c r="F512" s="291">
        <f>SUM(F440:F511)</f>
        <v>0</v>
      </c>
    </row>
    <row r="513" spans="1:6" ht="16.5">
      <c r="A513" s="316"/>
      <c r="B513" s="365"/>
      <c r="C513" s="318"/>
      <c r="D513" s="319"/>
      <c r="E513" s="319"/>
      <c r="F513" s="320"/>
    </row>
    <row r="514" spans="1:6" ht="16.5">
      <c r="A514" s="324"/>
      <c r="B514" s="325"/>
      <c r="C514" s="326"/>
      <c r="D514" s="327"/>
      <c r="E514" s="327"/>
      <c r="F514" s="323"/>
    </row>
    <row r="515" spans="1:6" ht="16.5">
      <c r="A515" s="324"/>
      <c r="B515" s="325"/>
      <c r="C515" s="326"/>
      <c r="D515" s="327"/>
      <c r="E515" s="327"/>
      <c r="F515" s="323"/>
    </row>
    <row r="516" spans="1:6" s="251" customFormat="1" ht="17.25" thickBot="1">
      <c r="A516" s="366" t="s">
        <v>121</v>
      </c>
      <c r="B516" s="367" t="s">
        <v>82</v>
      </c>
      <c r="C516" s="368"/>
      <c r="D516" s="369"/>
      <c r="E516" s="369"/>
      <c r="F516" s="370"/>
    </row>
    <row r="517" spans="1:6" s="164" customFormat="1" ht="13.5">
      <c r="A517" s="371"/>
      <c r="B517" s="360"/>
      <c r="C517" s="361"/>
      <c r="D517" s="362"/>
      <c r="E517" s="363"/>
      <c r="F517" s="364"/>
    </row>
    <row r="518" spans="1:6" s="164" customFormat="1" ht="13.5">
      <c r="A518" s="157"/>
      <c r="B518" s="166" t="s">
        <v>114</v>
      </c>
      <c r="C518" s="169"/>
      <c r="D518" s="160"/>
      <c r="E518" s="160"/>
      <c r="F518" s="170"/>
    </row>
    <row r="519" spans="1:6" s="164" customFormat="1" ht="13.5">
      <c r="A519" s="157"/>
      <c r="B519" s="673" t="s">
        <v>128</v>
      </c>
      <c r="C519" s="675"/>
      <c r="D519" s="675"/>
      <c r="E519" s="675"/>
      <c r="F519" s="675"/>
    </row>
    <row r="520" spans="1:6" s="164" customFormat="1" ht="13.5">
      <c r="A520" s="157"/>
      <c r="B520" s="675"/>
      <c r="C520" s="675"/>
      <c r="D520" s="675"/>
      <c r="E520" s="675"/>
      <c r="F520" s="675"/>
    </row>
    <row r="521" spans="1:6" s="164" customFormat="1" ht="13.5">
      <c r="A521" s="159"/>
      <c r="B521" s="673" t="s">
        <v>129</v>
      </c>
      <c r="C521" s="675"/>
      <c r="D521" s="675"/>
      <c r="E521" s="675"/>
      <c r="F521" s="675"/>
    </row>
    <row r="522" spans="1:6" s="164" customFormat="1" ht="13.5">
      <c r="A522" s="157"/>
      <c r="B522" s="675"/>
      <c r="C522" s="675"/>
      <c r="D522" s="675"/>
      <c r="E522" s="675"/>
      <c r="F522" s="675"/>
    </row>
    <row r="523" spans="1:6" s="164" customFormat="1" ht="13.5">
      <c r="A523" s="157"/>
      <c r="B523" s="673" t="s">
        <v>130</v>
      </c>
      <c r="C523" s="675"/>
      <c r="D523" s="675"/>
      <c r="E523" s="675"/>
      <c r="F523" s="675"/>
    </row>
    <row r="524" spans="1:6" s="164" customFormat="1" ht="13.5">
      <c r="A524" s="157"/>
      <c r="B524" s="673" t="s">
        <v>131</v>
      </c>
      <c r="C524" s="675"/>
      <c r="D524" s="675"/>
      <c r="E524" s="675"/>
      <c r="F524" s="675"/>
    </row>
    <row r="525" spans="1:6" s="164" customFormat="1" ht="13.5">
      <c r="A525" s="159"/>
      <c r="B525" s="675"/>
      <c r="C525" s="675"/>
      <c r="D525" s="675"/>
      <c r="E525" s="675"/>
      <c r="F525" s="675"/>
    </row>
    <row r="526" spans="1:6" s="164" customFormat="1" ht="13.5">
      <c r="A526" s="158"/>
      <c r="B526" s="673" t="s">
        <v>132</v>
      </c>
      <c r="C526" s="675"/>
      <c r="D526" s="675"/>
      <c r="E526" s="675"/>
      <c r="F526" s="675"/>
    </row>
    <row r="527" spans="1:6" s="164" customFormat="1" ht="13.5">
      <c r="A527" s="157"/>
      <c r="B527" s="675"/>
      <c r="C527" s="675"/>
      <c r="D527" s="675"/>
      <c r="E527" s="675"/>
      <c r="F527" s="675"/>
    </row>
    <row r="528" spans="1:6" s="164" customFormat="1" ht="13.5">
      <c r="A528" s="159"/>
      <c r="B528" s="673" t="s">
        <v>123</v>
      </c>
      <c r="C528" s="675"/>
      <c r="D528" s="675"/>
      <c r="E528" s="675"/>
      <c r="F528" s="675"/>
    </row>
    <row r="529" spans="1:6" s="164" customFormat="1" ht="13.5">
      <c r="A529" s="157"/>
      <c r="B529" s="675"/>
      <c r="C529" s="675"/>
      <c r="D529" s="675"/>
      <c r="E529" s="675"/>
      <c r="F529" s="675"/>
    </row>
    <row r="530" spans="1:6" s="164" customFormat="1" ht="13.5">
      <c r="A530" s="158"/>
      <c r="B530" s="673" t="s">
        <v>124</v>
      </c>
      <c r="C530" s="675"/>
      <c r="D530" s="675"/>
      <c r="E530" s="675"/>
      <c r="F530" s="675"/>
    </row>
    <row r="531" spans="1:6" s="164" customFormat="1" ht="13.5">
      <c r="A531" s="157"/>
      <c r="B531" s="675"/>
      <c r="C531" s="675"/>
      <c r="D531" s="675"/>
      <c r="E531" s="675"/>
      <c r="F531" s="675"/>
    </row>
    <row r="532" spans="1:6" s="164" customFormat="1" ht="13.5">
      <c r="A532" s="159"/>
      <c r="B532" s="391" t="s">
        <v>125</v>
      </c>
      <c r="C532" s="392"/>
      <c r="D532" s="392"/>
      <c r="E532" s="392"/>
      <c r="F532" s="392"/>
    </row>
    <row r="533" spans="1:6" s="164" customFormat="1" ht="13.5">
      <c r="A533" s="158"/>
      <c r="B533" s="394"/>
      <c r="C533" s="394"/>
      <c r="D533" s="394"/>
      <c r="E533" s="394"/>
      <c r="F533" s="394"/>
    </row>
    <row r="534" spans="1:6" s="164" customFormat="1" ht="13.5">
      <c r="A534" s="157"/>
      <c r="B534" s="392"/>
      <c r="C534" s="169"/>
      <c r="D534" s="160"/>
      <c r="E534" s="160"/>
      <c r="F534" s="170"/>
    </row>
    <row r="535" spans="1:6" s="164" customFormat="1" ht="54">
      <c r="A535" s="533" t="s">
        <v>708</v>
      </c>
      <c r="B535" s="391" t="s">
        <v>157</v>
      </c>
      <c r="C535" s="267"/>
      <c r="D535" s="160"/>
      <c r="E535" s="160"/>
      <c r="F535" s="170"/>
    </row>
    <row r="536" spans="1:6" s="164" customFormat="1" ht="13.5">
      <c r="A536" s="157"/>
      <c r="B536" s="392"/>
      <c r="C536" s="267"/>
      <c r="D536" s="160"/>
      <c r="E536" s="160"/>
      <c r="F536" s="170"/>
    </row>
    <row r="537" spans="1:6" s="164" customFormat="1" ht="15.75">
      <c r="A537" s="159"/>
      <c r="B537" s="616" t="s">
        <v>398</v>
      </c>
      <c r="C537" s="190" t="s">
        <v>202</v>
      </c>
      <c r="D537" s="603">
        <v>86.1</v>
      </c>
      <c r="E537" s="156"/>
      <c r="F537" s="191">
        <f>D537*E537</f>
        <v>0</v>
      </c>
    </row>
    <row r="538" spans="1:6" s="164" customFormat="1" ht="13.5">
      <c r="A538" s="157"/>
      <c r="B538" s="161"/>
      <c r="C538" s="161"/>
      <c r="D538" s="339"/>
      <c r="E538" s="161"/>
      <c r="F538" s="340"/>
    </row>
    <row r="539" spans="1:6" s="164" customFormat="1" ht="13.5">
      <c r="A539" s="159"/>
      <c r="B539" s="394"/>
      <c r="C539" s="394"/>
      <c r="D539" s="341"/>
      <c r="E539" s="394"/>
      <c r="F539" s="342"/>
    </row>
    <row r="540" spans="1:6" s="164" customFormat="1" ht="54">
      <c r="A540" s="533" t="s">
        <v>709</v>
      </c>
      <c r="B540" s="391" t="s">
        <v>406</v>
      </c>
      <c r="C540" s="267"/>
      <c r="D540" s="160"/>
      <c r="E540" s="160"/>
      <c r="F540" s="170"/>
    </row>
    <row r="541" spans="1:6" s="164" customFormat="1" ht="13.5">
      <c r="A541" s="275"/>
      <c r="B541" s="392"/>
      <c r="C541" s="394"/>
      <c r="D541" s="394"/>
      <c r="E541" s="394"/>
      <c r="F541" s="394"/>
    </row>
    <row r="542" spans="1:6" s="164" customFormat="1" ht="15.75">
      <c r="A542" s="159"/>
      <c r="B542" s="274" t="s">
        <v>399</v>
      </c>
      <c r="C542" s="190" t="s">
        <v>202</v>
      </c>
      <c r="D542" s="603">
        <v>4.6999999999999993</v>
      </c>
      <c r="E542" s="156"/>
      <c r="F542" s="191">
        <f>D542*E542</f>
        <v>0</v>
      </c>
    </row>
    <row r="543" spans="1:6" s="164" customFormat="1" ht="13.5">
      <c r="A543" s="275"/>
      <c r="B543" s="192"/>
      <c r="C543" s="176"/>
      <c r="D543" s="177"/>
      <c r="E543" s="271"/>
      <c r="F543" s="178"/>
    </row>
    <row r="544" spans="1:6" s="164" customFormat="1" ht="13.5">
      <c r="A544" s="159"/>
      <c r="B544" s="394"/>
      <c r="C544" s="394"/>
      <c r="D544" s="341"/>
      <c r="E544" s="394"/>
      <c r="F544" s="342"/>
    </row>
    <row r="545" spans="1:6" s="164" customFormat="1" ht="54">
      <c r="A545" s="533" t="s">
        <v>710</v>
      </c>
      <c r="B545" s="391" t="s">
        <v>405</v>
      </c>
      <c r="C545" s="267"/>
      <c r="D545" s="160"/>
      <c r="E545" s="160"/>
      <c r="F545" s="170"/>
    </row>
    <row r="546" spans="1:6" s="164" customFormat="1" ht="13.5">
      <c r="A546" s="275"/>
      <c r="B546" s="392"/>
      <c r="C546" s="394"/>
      <c r="D546" s="394"/>
      <c r="E546" s="394"/>
      <c r="F546" s="394"/>
    </row>
    <row r="547" spans="1:6" s="164" customFormat="1" ht="15.75">
      <c r="A547" s="159"/>
      <c r="B547" s="274" t="s">
        <v>407</v>
      </c>
      <c r="C547" s="190" t="s">
        <v>202</v>
      </c>
      <c r="D547" s="603">
        <v>195</v>
      </c>
      <c r="E547" s="156"/>
      <c r="F547" s="191">
        <f>D547*E547</f>
        <v>0</v>
      </c>
    </row>
    <row r="548" spans="1:6" s="164" customFormat="1" ht="13.5">
      <c r="A548" s="275"/>
      <c r="B548" s="192"/>
      <c r="C548" s="176"/>
      <c r="D548" s="177"/>
      <c r="E548" s="271"/>
      <c r="F548" s="178"/>
    </row>
    <row r="549" spans="1:6" s="164" customFormat="1" ht="13.5">
      <c r="A549" s="159"/>
      <c r="B549" s="394"/>
      <c r="C549" s="394"/>
      <c r="D549" s="341"/>
      <c r="E549" s="394"/>
      <c r="F549" s="342"/>
    </row>
    <row r="550" spans="1:6" s="164" customFormat="1" ht="54">
      <c r="A550" s="533" t="s">
        <v>711</v>
      </c>
      <c r="B550" s="391" t="s">
        <v>480</v>
      </c>
      <c r="C550" s="267"/>
      <c r="D550" s="160"/>
      <c r="E550" s="160"/>
      <c r="F550" s="170"/>
    </row>
    <row r="551" spans="1:6" s="164" customFormat="1" ht="13.5">
      <c r="A551" s="275"/>
      <c r="B551" s="392"/>
      <c r="C551" s="394"/>
      <c r="D551" s="394"/>
      <c r="E551" s="394"/>
      <c r="F551" s="394"/>
    </row>
    <row r="552" spans="1:6" s="164" customFormat="1" ht="15.75">
      <c r="A552" s="159"/>
      <c r="B552" s="274" t="s">
        <v>481</v>
      </c>
      <c r="C552" s="190" t="s">
        <v>202</v>
      </c>
      <c r="D552" s="603">
        <v>19.100000000000001</v>
      </c>
      <c r="E552" s="156"/>
      <c r="F552" s="191">
        <f>D552*E552</f>
        <v>0</v>
      </c>
    </row>
    <row r="553" spans="1:6" s="164" customFormat="1" ht="13.5">
      <c r="A553" s="275"/>
      <c r="B553" s="192"/>
      <c r="C553" s="176"/>
      <c r="D553" s="177"/>
      <c r="E553" s="271"/>
      <c r="F553" s="178"/>
    </row>
    <row r="554" spans="1:6" s="164" customFormat="1" ht="13.5">
      <c r="A554" s="159"/>
      <c r="B554" s="392"/>
      <c r="C554" s="169"/>
      <c r="D554" s="160"/>
      <c r="E554" s="272"/>
      <c r="F554" s="170"/>
    </row>
    <row r="555" spans="1:6" s="164" customFormat="1" ht="40.5">
      <c r="A555" s="533" t="s">
        <v>712</v>
      </c>
      <c r="B555" s="391" t="s">
        <v>133</v>
      </c>
      <c r="C555" s="267"/>
      <c r="D555" s="160"/>
      <c r="E555" s="160"/>
      <c r="F555" s="170"/>
    </row>
    <row r="556" spans="1:6" s="164" customFormat="1" ht="13.5">
      <c r="A556" s="158"/>
      <c r="B556" s="392" t="s">
        <v>408</v>
      </c>
      <c r="C556" s="394"/>
      <c r="D556" s="394"/>
      <c r="E556" s="394"/>
      <c r="F556" s="394"/>
    </row>
    <row r="557" spans="1:6" s="164" customFormat="1" ht="15.75">
      <c r="A557" s="275"/>
      <c r="B557" s="616" t="s">
        <v>478</v>
      </c>
      <c r="C557" s="190" t="s">
        <v>202</v>
      </c>
      <c r="D557" s="603">
        <v>29.200000000000003</v>
      </c>
      <c r="E557" s="156"/>
      <c r="F557" s="191">
        <f>D557*E557</f>
        <v>0</v>
      </c>
    </row>
    <row r="558" spans="1:6" s="164" customFormat="1" ht="13.5">
      <c r="A558" s="275"/>
      <c r="B558" s="192"/>
      <c r="C558" s="176"/>
      <c r="D558" s="177"/>
      <c r="E558" s="271"/>
      <c r="F558" s="178"/>
    </row>
    <row r="559" spans="1:6" s="164" customFormat="1" ht="14.25" thickBot="1">
      <c r="A559" s="159"/>
      <c r="B559" s="392"/>
      <c r="C559" s="169"/>
      <c r="D559" s="160"/>
      <c r="E559" s="272"/>
      <c r="F559" s="170"/>
    </row>
    <row r="560" spans="1:6" s="251" customFormat="1" ht="19.149999999999999" customHeight="1">
      <c r="A560" s="288" t="s">
        <v>121</v>
      </c>
      <c r="B560" s="289" t="s">
        <v>82</v>
      </c>
      <c r="C560" s="289" t="s">
        <v>110</v>
      </c>
      <c r="D560" s="290"/>
      <c r="E560" s="290"/>
      <c r="F560" s="291">
        <f>SUM(F535:F559)</f>
        <v>0</v>
      </c>
    </row>
    <row r="561" spans="1:17" ht="16.5">
      <c r="A561" s="316"/>
      <c r="B561" s="365"/>
      <c r="C561" s="318"/>
      <c r="D561" s="319"/>
      <c r="E561" s="319"/>
      <c r="F561" s="320"/>
    </row>
    <row r="562" spans="1:17" ht="16.5">
      <c r="A562" s="330"/>
      <c r="B562" s="325"/>
      <c r="C562" s="326"/>
      <c r="D562" s="327"/>
      <c r="E562" s="328"/>
      <c r="F562" s="395"/>
    </row>
    <row r="563" spans="1:17" ht="16.5">
      <c r="A563" s="324"/>
      <c r="B563" s="325"/>
      <c r="C563" s="326"/>
      <c r="D563" s="327"/>
      <c r="E563" s="327"/>
      <c r="F563" s="323"/>
    </row>
    <row r="564" spans="1:17" ht="17.25" thickBot="1">
      <c r="A564" s="357" t="s">
        <v>429</v>
      </c>
      <c r="B564" s="358" t="s">
        <v>135</v>
      </c>
      <c r="C564" s="261"/>
      <c r="D564" s="262"/>
      <c r="E564" s="262"/>
      <c r="F564" s="263"/>
    </row>
    <row r="565" spans="1:17" s="164" customFormat="1" ht="13.5">
      <c r="A565" s="372"/>
      <c r="B565" s="360"/>
      <c r="C565" s="361"/>
      <c r="D565" s="362"/>
      <c r="E565" s="363"/>
      <c r="F565" s="364"/>
    </row>
    <row r="566" spans="1:17">
      <c r="A566" s="374"/>
      <c r="B566" s="375"/>
      <c r="C566" s="376"/>
      <c r="D566" s="377"/>
      <c r="E566" s="378"/>
      <c r="F566" s="303"/>
    </row>
    <row r="567" spans="1:17" s="164" customFormat="1" ht="222" customHeight="1">
      <c r="A567" s="533" t="s">
        <v>713</v>
      </c>
      <c r="B567" s="391" t="s">
        <v>426</v>
      </c>
      <c r="C567" s="267"/>
      <c r="D567" s="160" t="s">
        <v>379</v>
      </c>
      <c r="E567" s="160"/>
      <c r="F567" s="170"/>
      <c r="N567" s="164">
        <f>-(2.1+1.1)</f>
        <v>-3.2</v>
      </c>
    </row>
    <row r="568" spans="1:17">
      <c r="A568" s="379"/>
      <c r="B568" s="306"/>
      <c r="C568" s="304"/>
      <c r="D568" s="240"/>
      <c r="E568" s="240"/>
      <c r="F568" s="241"/>
      <c r="N568" s="532">
        <f>SUM(N569:N584)</f>
        <v>0</v>
      </c>
      <c r="O568" s="532">
        <f>SUM(O569:O584)</f>
        <v>0</v>
      </c>
    </row>
    <row r="569" spans="1:17" ht="16.5" hidden="1" outlineLevel="1">
      <c r="A569" s="531"/>
      <c r="B569" s="300"/>
      <c r="C569" s="301"/>
      <c r="D569" s="302"/>
      <c r="E569" s="302"/>
      <c r="F569" s="303"/>
      <c r="G569" s="152"/>
      <c r="H569" s="152"/>
      <c r="I569" s="152"/>
      <c r="J569" s="152"/>
      <c r="K569" s="152"/>
      <c r="L569" s="152"/>
      <c r="M569" s="152"/>
      <c r="N569" s="204">
        <f>(J569*2+K569*2)*0.01</f>
        <v>0</v>
      </c>
      <c r="O569" s="204">
        <f>(J569+K569*2)*0.01</f>
        <v>0</v>
      </c>
      <c r="Q569" s="204">
        <f>J569*K569*0.0001</f>
        <v>0</v>
      </c>
    </row>
    <row r="570" spans="1:17" ht="16.5" hidden="1" outlineLevel="1">
      <c r="A570" s="531"/>
      <c r="B570" s="300"/>
      <c r="C570" s="301"/>
      <c r="D570" s="302"/>
      <c r="E570" s="302"/>
      <c r="F570" s="303"/>
      <c r="G570" s="152"/>
      <c r="H570" s="152"/>
      <c r="I570" s="152"/>
      <c r="J570" s="152"/>
      <c r="K570" s="152"/>
      <c r="L570" s="152"/>
      <c r="M570" s="152"/>
      <c r="N570" s="204">
        <f t="shared" ref="N570:N584" si="0">(J570*2+K570*2)*0.01</f>
        <v>0</v>
      </c>
      <c r="O570" s="204">
        <f t="shared" ref="O570:O584" si="1">(J570+K570*2)*0.01</f>
        <v>0</v>
      </c>
      <c r="Q570" s="204">
        <f t="shared" ref="Q570:Q585" si="2">J570*K570*0.0001</f>
        <v>0</v>
      </c>
    </row>
    <row r="571" spans="1:17" ht="16.5" hidden="1" outlineLevel="1">
      <c r="A571" s="531"/>
      <c r="B571" s="300"/>
      <c r="C571" s="301"/>
      <c r="D571" s="302"/>
      <c r="E571" s="302"/>
      <c r="F571" s="303"/>
      <c r="G571" s="152"/>
      <c r="H571" s="152"/>
      <c r="I571" s="152"/>
      <c r="J571" s="152"/>
      <c r="K571" s="152"/>
      <c r="L571" s="152"/>
      <c r="M571" s="152"/>
      <c r="N571" s="204">
        <f t="shared" si="0"/>
        <v>0</v>
      </c>
      <c r="O571" s="204">
        <f t="shared" si="1"/>
        <v>0</v>
      </c>
      <c r="Q571" s="204">
        <f t="shared" si="2"/>
        <v>0</v>
      </c>
    </row>
    <row r="572" spans="1:17" ht="16.5" hidden="1" outlineLevel="1">
      <c r="A572" s="531"/>
      <c r="B572" s="300"/>
      <c r="C572" s="301"/>
      <c r="D572" s="302"/>
      <c r="E572" s="302"/>
      <c r="F572" s="303"/>
      <c r="G572" s="152"/>
      <c r="H572" s="152"/>
      <c r="I572" s="152"/>
      <c r="J572" s="152"/>
      <c r="K572" s="152"/>
      <c r="L572" s="152"/>
      <c r="M572" s="152"/>
      <c r="N572" s="204">
        <f t="shared" si="0"/>
        <v>0</v>
      </c>
      <c r="O572" s="204">
        <f t="shared" si="1"/>
        <v>0</v>
      </c>
      <c r="Q572" s="204">
        <f t="shared" si="2"/>
        <v>0</v>
      </c>
    </row>
    <row r="573" spans="1:17" ht="16.5" hidden="1" outlineLevel="1">
      <c r="A573" s="531"/>
      <c r="B573" s="300"/>
      <c r="C573" s="301"/>
      <c r="D573" s="302"/>
      <c r="E573" s="302"/>
      <c r="F573" s="303"/>
      <c r="G573" s="152"/>
      <c r="H573" s="152"/>
      <c r="I573" s="152"/>
      <c r="J573" s="152"/>
      <c r="K573" s="152"/>
      <c r="L573" s="152"/>
      <c r="M573" s="152"/>
      <c r="N573" s="204">
        <f t="shared" si="0"/>
        <v>0</v>
      </c>
      <c r="O573" s="204">
        <f t="shared" si="1"/>
        <v>0</v>
      </c>
      <c r="Q573" s="204">
        <f t="shared" si="2"/>
        <v>0</v>
      </c>
    </row>
    <row r="574" spans="1:17" ht="16.5" hidden="1" outlineLevel="1">
      <c r="A574" s="531"/>
      <c r="B574" s="300"/>
      <c r="C574" s="301"/>
      <c r="D574" s="302"/>
      <c r="E574" s="302"/>
      <c r="F574" s="303"/>
      <c r="G574" s="152"/>
      <c r="H574" s="152"/>
      <c r="I574" s="152"/>
      <c r="J574" s="152"/>
      <c r="K574" s="152"/>
      <c r="L574" s="152"/>
      <c r="M574" s="152"/>
      <c r="N574" s="204">
        <f t="shared" si="0"/>
        <v>0</v>
      </c>
      <c r="O574" s="204">
        <f t="shared" si="1"/>
        <v>0</v>
      </c>
      <c r="Q574" s="204">
        <f t="shared" si="2"/>
        <v>0</v>
      </c>
    </row>
    <row r="575" spans="1:17" ht="16.5" hidden="1" outlineLevel="1">
      <c r="A575" s="531"/>
      <c r="B575" s="300"/>
      <c r="C575" s="301"/>
      <c r="D575" s="302"/>
      <c r="E575" s="302"/>
      <c r="F575" s="303"/>
      <c r="G575" s="152"/>
      <c r="H575" s="152"/>
      <c r="I575" s="152"/>
      <c r="J575" s="152"/>
      <c r="K575" s="152"/>
      <c r="L575" s="152"/>
      <c r="M575" s="152"/>
      <c r="N575" s="204">
        <f t="shared" si="0"/>
        <v>0</v>
      </c>
      <c r="O575" s="204">
        <f t="shared" si="1"/>
        <v>0</v>
      </c>
      <c r="Q575" s="204">
        <f t="shared" si="2"/>
        <v>0</v>
      </c>
    </row>
    <row r="576" spans="1:17" ht="16.5" hidden="1" outlineLevel="1">
      <c r="A576" s="531"/>
      <c r="B576" s="300"/>
      <c r="C576" s="301"/>
      <c r="D576" s="302"/>
      <c r="E576" s="302"/>
      <c r="F576" s="303"/>
      <c r="G576" s="152"/>
      <c r="H576" s="152"/>
      <c r="I576" s="152"/>
      <c r="J576" s="152"/>
      <c r="K576" s="152"/>
      <c r="L576" s="152"/>
      <c r="M576" s="152"/>
      <c r="N576" s="204">
        <f t="shared" si="0"/>
        <v>0</v>
      </c>
      <c r="O576" s="204">
        <f t="shared" si="1"/>
        <v>0</v>
      </c>
      <c r="Q576" s="204">
        <f t="shared" si="2"/>
        <v>0</v>
      </c>
    </row>
    <row r="577" spans="1:17" ht="16.5" hidden="1" outlineLevel="1">
      <c r="A577" s="531"/>
      <c r="B577" s="300"/>
      <c r="C577" s="301"/>
      <c r="D577" s="302"/>
      <c r="E577" s="302"/>
      <c r="F577" s="303"/>
      <c r="G577" s="152"/>
      <c r="H577" s="152"/>
      <c r="I577" s="152"/>
      <c r="J577" s="152"/>
      <c r="K577" s="152"/>
      <c r="L577" s="152"/>
      <c r="M577" s="152"/>
      <c r="N577" s="204">
        <f t="shared" si="0"/>
        <v>0</v>
      </c>
      <c r="O577" s="204">
        <f t="shared" si="1"/>
        <v>0</v>
      </c>
      <c r="Q577" s="204">
        <f t="shared" si="2"/>
        <v>0</v>
      </c>
    </row>
    <row r="578" spans="1:17" ht="16.5" hidden="1" outlineLevel="1">
      <c r="A578" s="531"/>
      <c r="B578" s="300"/>
      <c r="C578" s="301"/>
      <c r="D578" s="302"/>
      <c r="E578" s="302"/>
      <c r="F578" s="303"/>
      <c r="G578" s="152"/>
      <c r="H578" s="152"/>
      <c r="I578" s="152"/>
      <c r="J578" s="152"/>
      <c r="K578" s="152"/>
      <c r="L578" s="152"/>
      <c r="M578" s="152"/>
      <c r="N578" s="204">
        <f t="shared" si="0"/>
        <v>0</v>
      </c>
      <c r="O578" s="204">
        <f t="shared" si="1"/>
        <v>0</v>
      </c>
      <c r="Q578" s="204">
        <f t="shared" si="2"/>
        <v>0</v>
      </c>
    </row>
    <row r="579" spans="1:17" ht="16.5" hidden="1" outlineLevel="1">
      <c r="A579" s="531"/>
      <c r="B579" s="300"/>
      <c r="C579" s="301"/>
      <c r="D579" s="302"/>
      <c r="E579" s="302"/>
      <c r="F579" s="303"/>
      <c r="G579" s="152"/>
      <c r="H579" s="152"/>
      <c r="I579" s="152"/>
      <c r="J579" s="152"/>
      <c r="K579" s="152"/>
      <c r="L579" s="152"/>
      <c r="M579" s="152"/>
      <c r="N579" s="204">
        <f t="shared" si="0"/>
        <v>0</v>
      </c>
      <c r="O579" s="204">
        <f t="shared" si="1"/>
        <v>0</v>
      </c>
      <c r="Q579" s="204">
        <f t="shared" si="2"/>
        <v>0</v>
      </c>
    </row>
    <row r="580" spans="1:17" ht="16.5" hidden="1" outlineLevel="1">
      <c r="A580" s="531"/>
      <c r="B580" s="300"/>
      <c r="C580" s="301"/>
      <c r="D580" s="302"/>
      <c r="E580" s="302"/>
      <c r="F580" s="303"/>
      <c r="G580" s="152"/>
      <c r="H580" s="152"/>
      <c r="I580" s="152"/>
      <c r="J580" s="152"/>
      <c r="K580" s="152"/>
      <c r="L580" s="152"/>
      <c r="M580" s="152"/>
      <c r="N580" s="204">
        <f t="shared" si="0"/>
        <v>0</v>
      </c>
      <c r="O580" s="204">
        <f t="shared" si="1"/>
        <v>0</v>
      </c>
      <c r="Q580" s="204">
        <f t="shared" si="2"/>
        <v>0</v>
      </c>
    </row>
    <row r="581" spans="1:17" ht="16.5" hidden="1" outlineLevel="1">
      <c r="A581" s="531"/>
      <c r="B581" s="300"/>
      <c r="C581" s="301"/>
      <c r="D581" s="302"/>
      <c r="E581" s="302"/>
      <c r="F581" s="303"/>
      <c r="G581" s="152"/>
      <c r="H581" s="152"/>
      <c r="I581" s="152"/>
      <c r="J581" s="152"/>
      <c r="K581" s="152"/>
      <c r="L581" s="152"/>
      <c r="M581" s="152"/>
      <c r="N581" s="204">
        <f t="shared" si="0"/>
        <v>0</v>
      </c>
      <c r="O581" s="204">
        <f t="shared" si="1"/>
        <v>0</v>
      </c>
      <c r="Q581" s="204">
        <f t="shared" si="2"/>
        <v>0</v>
      </c>
    </row>
    <row r="582" spans="1:17" ht="16.5" hidden="1" outlineLevel="1">
      <c r="A582" s="531"/>
      <c r="B582" s="300"/>
      <c r="C582" s="301"/>
      <c r="D582" s="302"/>
      <c r="E582" s="302"/>
      <c r="F582" s="303"/>
      <c r="G582" s="152"/>
      <c r="H582" s="152"/>
      <c r="I582" s="152"/>
      <c r="J582" s="152"/>
      <c r="K582" s="152"/>
      <c r="L582" s="152"/>
      <c r="M582" s="152"/>
      <c r="N582" s="204">
        <f t="shared" si="0"/>
        <v>0</v>
      </c>
      <c r="O582" s="204">
        <f t="shared" si="1"/>
        <v>0</v>
      </c>
      <c r="Q582" s="204">
        <f t="shared" si="2"/>
        <v>0</v>
      </c>
    </row>
    <row r="583" spans="1:17" ht="16.5" hidden="1" outlineLevel="1">
      <c r="A583" s="531"/>
      <c r="B583" s="300"/>
      <c r="C583" s="301"/>
      <c r="D583" s="302"/>
      <c r="E583" s="302"/>
      <c r="F583" s="303"/>
      <c r="G583" s="152"/>
      <c r="H583" s="152"/>
      <c r="I583" s="152"/>
      <c r="J583" s="152"/>
      <c r="K583" s="152"/>
      <c r="L583" s="152"/>
      <c r="M583" s="152"/>
      <c r="N583" s="204">
        <f t="shared" si="0"/>
        <v>0</v>
      </c>
      <c r="O583" s="204">
        <f t="shared" si="1"/>
        <v>0</v>
      </c>
      <c r="Q583" s="204">
        <f t="shared" si="2"/>
        <v>0</v>
      </c>
    </row>
    <row r="584" spans="1:17" ht="16.5" hidden="1" outlineLevel="1">
      <c r="A584" s="531"/>
      <c r="B584" s="300"/>
      <c r="C584" s="301"/>
      <c r="D584" s="302"/>
      <c r="E584" s="302"/>
      <c r="F584" s="303"/>
      <c r="G584" s="152"/>
      <c r="H584" s="152"/>
      <c r="I584" s="152"/>
      <c r="J584" s="152"/>
      <c r="K584" s="152"/>
      <c r="L584" s="152"/>
      <c r="M584" s="152"/>
      <c r="N584" s="204">
        <f t="shared" si="0"/>
        <v>0</v>
      </c>
      <c r="O584" s="204">
        <f t="shared" si="1"/>
        <v>0</v>
      </c>
      <c r="Q584" s="204">
        <f t="shared" si="2"/>
        <v>0</v>
      </c>
    </row>
    <row r="585" spans="1:17" ht="16.5" hidden="1" outlineLevel="1">
      <c r="A585" s="531"/>
      <c r="B585" s="300"/>
      <c r="C585" s="301"/>
      <c r="D585" s="302"/>
      <c r="E585" s="302"/>
      <c r="F585" s="303"/>
      <c r="G585" s="152"/>
      <c r="H585" s="152"/>
      <c r="I585" s="152"/>
      <c r="J585" s="152"/>
      <c r="K585" s="152"/>
      <c r="L585" s="152"/>
      <c r="M585" s="152"/>
      <c r="Q585" s="204">
        <f t="shared" si="2"/>
        <v>0</v>
      </c>
    </row>
    <row r="586" spans="1:17" collapsed="1">
      <c r="A586" s="531"/>
      <c r="B586" s="300"/>
      <c r="C586" s="301"/>
      <c r="D586" s="302"/>
      <c r="E586" s="302"/>
      <c r="F586" s="303"/>
    </row>
    <row r="587" spans="1:17" s="164" customFormat="1" ht="15.75">
      <c r="A587" s="275"/>
      <c r="B587" s="274" t="s">
        <v>378</v>
      </c>
      <c r="C587" s="190" t="s">
        <v>202</v>
      </c>
      <c r="D587" s="603">
        <v>185.29999999999998</v>
      </c>
      <c r="E587" s="156"/>
      <c r="F587" s="191">
        <f>D587*E587</f>
        <v>0</v>
      </c>
    </row>
    <row r="588" spans="1:17" s="164" customFormat="1" ht="15.75">
      <c r="A588" s="275"/>
      <c r="B588" s="274" t="s">
        <v>384</v>
      </c>
      <c r="C588" s="190" t="s">
        <v>202</v>
      </c>
      <c r="D588" s="603">
        <v>14.7</v>
      </c>
      <c r="E588" s="156"/>
      <c r="F588" s="191">
        <f>D588*E588</f>
        <v>0</v>
      </c>
    </row>
    <row r="589" spans="1:17" s="164" customFormat="1" ht="13.5">
      <c r="A589" s="275"/>
      <c r="B589" s="282"/>
      <c r="C589" s="176"/>
      <c r="D589" s="271"/>
      <c r="E589" s="283"/>
      <c r="F589" s="178"/>
    </row>
    <row r="590" spans="1:17" s="164" customFormat="1" ht="13.5">
      <c r="A590" s="158"/>
      <c r="B590" s="157"/>
      <c r="C590" s="179"/>
      <c r="D590" s="180"/>
      <c r="E590" s="160"/>
      <c r="F590" s="170"/>
    </row>
    <row r="591" spans="1:17" s="164" customFormat="1" ht="177.6" customHeight="1">
      <c r="A591" s="533" t="s">
        <v>714</v>
      </c>
      <c r="B591" s="391" t="s">
        <v>425</v>
      </c>
      <c r="C591" s="267"/>
      <c r="D591" s="160"/>
      <c r="E591" s="160"/>
      <c r="F591" s="170"/>
    </row>
    <row r="592" spans="1:17" s="164" customFormat="1" ht="13.5">
      <c r="A592" s="275"/>
      <c r="B592" s="392"/>
      <c r="C592" s="267"/>
      <c r="D592" s="160"/>
      <c r="E592" s="160"/>
      <c r="F592" s="170"/>
    </row>
    <row r="593" spans="1:6" s="164" customFormat="1" ht="15.75">
      <c r="A593" s="275"/>
      <c r="B593" s="604" t="s">
        <v>383</v>
      </c>
      <c r="C593" s="173" t="s">
        <v>202</v>
      </c>
      <c r="D593" s="603">
        <v>30.200000000000003</v>
      </c>
      <c r="E593" s="605"/>
      <c r="F593" s="174">
        <f>D593*E593</f>
        <v>0</v>
      </c>
    </row>
    <row r="594" spans="1:6" s="164" customFormat="1" ht="13.5">
      <c r="A594" s="275"/>
      <c r="B594" s="282"/>
      <c r="C594" s="176"/>
      <c r="D594" s="271"/>
      <c r="E594" s="283"/>
      <c r="F594" s="178"/>
    </row>
    <row r="595" spans="1:6" s="164" customFormat="1" ht="13.5">
      <c r="A595" s="280"/>
      <c r="B595" s="162"/>
      <c r="C595" s="185"/>
      <c r="D595" s="186"/>
      <c r="E595" s="195"/>
      <c r="F595" s="187"/>
    </row>
    <row r="596" spans="1:6" s="164" customFormat="1" ht="175.5">
      <c r="A596" s="533" t="s">
        <v>715</v>
      </c>
      <c r="B596" s="391" t="s">
        <v>409</v>
      </c>
      <c r="C596" s="267"/>
      <c r="D596" s="160"/>
      <c r="E596" s="160"/>
      <c r="F596" s="170"/>
    </row>
    <row r="597" spans="1:6" s="164" customFormat="1" ht="13.5">
      <c r="A597" s="275"/>
      <c r="B597" s="276"/>
      <c r="C597" s="277"/>
      <c r="D597" s="278"/>
      <c r="E597" s="278"/>
      <c r="F597" s="279"/>
    </row>
    <row r="598" spans="1:6" s="196" customFormat="1" ht="15.75">
      <c r="A598" s="280"/>
      <c r="B598" s="627" t="s">
        <v>394</v>
      </c>
      <c r="C598" s="628" t="s">
        <v>203</v>
      </c>
      <c r="D598" s="603">
        <v>19.7</v>
      </c>
      <c r="E598" s="629"/>
      <c r="F598" s="630">
        <f>D598*E598</f>
        <v>0</v>
      </c>
    </row>
    <row r="599" spans="1:6" s="196" customFormat="1" ht="13.5">
      <c r="A599" s="284"/>
      <c r="B599" s="162"/>
      <c r="C599" s="185"/>
      <c r="D599" s="186"/>
      <c r="E599" s="195"/>
      <c r="F599" s="187"/>
    </row>
    <row r="600" spans="1:6" s="164" customFormat="1" ht="13.5">
      <c r="A600" s="275"/>
      <c r="B600" s="157"/>
      <c r="C600" s="179"/>
      <c r="D600" s="180"/>
      <c r="E600" s="160"/>
      <c r="F600" s="170"/>
    </row>
    <row r="601" spans="1:6" s="164" customFormat="1" ht="54">
      <c r="A601" s="533" t="s">
        <v>716</v>
      </c>
      <c r="B601" s="391" t="s">
        <v>206</v>
      </c>
      <c r="C601" s="267"/>
      <c r="D601" s="160"/>
      <c r="E601" s="160"/>
      <c r="F601" s="170"/>
    </row>
    <row r="602" spans="1:6" s="164" customFormat="1" ht="13.5">
      <c r="A602" s="275"/>
      <c r="B602" s="392"/>
      <c r="C602" s="267"/>
      <c r="D602" s="160"/>
      <c r="E602" s="160"/>
      <c r="F602" s="170"/>
    </row>
    <row r="603" spans="1:6" s="164" customFormat="1" ht="15.75">
      <c r="A603" s="275"/>
      <c r="B603" s="604" t="s">
        <v>380</v>
      </c>
      <c r="C603" s="173" t="s">
        <v>202</v>
      </c>
      <c r="D603" s="603">
        <v>199.9</v>
      </c>
      <c r="E603" s="605"/>
      <c r="F603" s="174">
        <f>D603*E603</f>
        <v>0</v>
      </c>
    </row>
    <row r="604" spans="1:6" s="164" customFormat="1" ht="13.5">
      <c r="A604" s="275"/>
      <c r="B604" s="282"/>
      <c r="C604" s="176"/>
      <c r="D604" s="271"/>
      <c r="E604" s="283"/>
      <c r="F604" s="178"/>
    </row>
    <row r="605" spans="1:6" s="164" customFormat="1" ht="13.5">
      <c r="A605" s="275"/>
      <c r="B605" s="157"/>
      <c r="C605" s="179"/>
      <c r="D605" s="180"/>
      <c r="E605" s="160"/>
      <c r="F605" s="170"/>
    </row>
    <row r="606" spans="1:6" s="164" customFormat="1" ht="54">
      <c r="A606" s="533" t="s">
        <v>717</v>
      </c>
      <c r="B606" s="391" t="s">
        <v>206</v>
      </c>
      <c r="C606" s="267"/>
      <c r="D606" s="160"/>
      <c r="E606" s="160"/>
      <c r="F606" s="170"/>
    </row>
    <row r="607" spans="1:6" s="164" customFormat="1" ht="13.5">
      <c r="A607" s="275"/>
      <c r="B607" s="392"/>
      <c r="C607" s="267"/>
      <c r="D607" s="160"/>
      <c r="E607" s="160"/>
      <c r="F607" s="170"/>
    </row>
    <row r="608" spans="1:6" s="164" customFormat="1" ht="15.75">
      <c r="A608" s="275"/>
      <c r="B608" s="604" t="s">
        <v>381</v>
      </c>
      <c r="C608" s="173" t="s">
        <v>202</v>
      </c>
      <c r="D608" s="603">
        <v>17.700000000000003</v>
      </c>
      <c r="E608" s="605"/>
      <c r="F608" s="174">
        <f>D608*E608</f>
        <v>0</v>
      </c>
    </row>
    <row r="609" spans="1:6" s="164" customFormat="1" ht="13.5">
      <c r="A609" s="275"/>
      <c r="B609" s="282"/>
      <c r="C609" s="176"/>
      <c r="D609" s="271"/>
      <c r="E609" s="283"/>
      <c r="F609" s="178"/>
    </row>
    <row r="610" spans="1:6" s="164" customFormat="1" ht="13.5">
      <c r="A610" s="158"/>
      <c r="B610" s="157"/>
      <c r="C610" s="179"/>
      <c r="D610" s="180"/>
      <c r="E610" s="160"/>
      <c r="F610" s="170"/>
    </row>
    <row r="611" spans="1:6" s="164" customFormat="1" ht="162">
      <c r="A611" s="533" t="s">
        <v>718</v>
      </c>
      <c r="B611" s="391" t="s">
        <v>538</v>
      </c>
      <c r="C611" s="267"/>
      <c r="D611" s="160"/>
      <c r="E611" s="160"/>
      <c r="F611" s="170"/>
    </row>
    <row r="612" spans="1:6" s="164" customFormat="1" ht="13.5">
      <c r="A612" s="275"/>
      <c r="B612" s="392"/>
      <c r="C612" s="267"/>
      <c r="D612" s="160"/>
      <c r="E612" s="160"/>
      <c r="F612" s="170"/>
    </row>
    <row r="613" spans="1:6" s="164" customFormat="1" ht="15.75">
      <c r="A613" s="275"/>
      <c r="B613" s="604" t="s">
        <v>424</v>
      </c>
      <c r="C613" s="173" t="s">
        <v>202</v>
      </c>
      <c r="D613" s="603">
        <v>10.299999999999999</v>
      </c>
      <c r="E613" s="605"/>
      <c r="F613" s="174">
        <f>D613*E613</f>
        <v>0</v>
      </c>
    </row>
    <row r="614" spans="1:6" s="164" customFormat="1" ht="13.5">
      <c r="A614" s="275"/>
      <c r="B614" s="282"/>
      <c r="C614" s="176"/>
      <c r="D614" s="271"/>
      <c r="E614" s="283"/>
      <c r="F614" s="178"/>
    </row>
    <row r="615" spans="1:6" s="164" customFormat="1" ht="13.5">
      <c r="A615" s="275"/>
      <c r="B615" s="157"/>
      <c r="C615" s="179"/>
      <c r="D615" s="180"/>
      <c r="E615" s="160"/>
      <c r="F615" s="170"/>
    </row>
    <row r="616" spans="1:6" s="164" customFormat="1" ht="54">
      <c r="A616" s="533" t="s">
        <v>719</v>
      </c>
      <c r="B616" s="391" t="s">
        <v>206</v>
      </c>
      <c r="C616" s="267"/>
      <c r="D616" s="160"/>
      <c r="E616" s="160"/>
      <c r="F616" s="170"/>
    </row>
    <row r="617" spans="1:6" s="164" customFormat="1" ht="13.5">
      <c r="A617" s="275"/>
      <c r="B617" s="392"/>
      <c r="C617" s="267"/>
      <c r="D617" s="160"/>
      <c r="E617" s="160"/>
      <c r="F617" s="170"/>
    </row>
    <row r="618" spans="1:6" s="164" customFormat="1" ht="15.75">
      <c r="A618" s="275"/>
      <c r="B618" s="604" t="s">
        <v>382</v>
      </c>
      <c r="C618" s="173" t="s">
        <v>202</v>
      </c>
      <c r="D618" s="603">
        <v>10.299999999999999</v>
      </c>
      <c r="E618" s="605"/>
      <c r="F618" s="174">
        <f>D618*E618</f>
        <v>0</v>
      </c>
    </row>
    <row r="619" spans="1:6" s="164" customFormat="1" ht="13.5">
      <c r="A619" s="275"/>
      <c r="B619" s="282"/>
      <c r="C619" s="176"/>
      <c r="D619" s="271"/>
      <c r="E619" s="283"/>
      <c r="F619" s="178"/>
    </row>
    <row r="620" spans="1:6" s="196" customFormat="1" ht="14.25" thickBot="1">
      <c r="A620" s="380"/>
      <c r="B620" s="381"/>
      <c r="C620" s="382"/>
      <c r="D620" s="383"/>
      <c r="E620" s="384"/>
      <c r="F620" s="385"/>
    </row>
    <row r="621" spans="1:6" s="251" customFormat="1" ht="22.15" customHeight="1">
      <c r="A621" s="587" t="s">
        <v>134</v>
      </c>
      <c r="B621" s="588" t="s">
        <v>135</v>
      </c>
      <c r="C621" s="588" t="s">
        <v>110</v>
      </c>
      <c r="D621" s="589"/>
      <c r="E621" s="589"/>
      <c r="F621" s="590">
        <f>SUM(F567:F619)</f>
        <v>0</v>
      </c>
    </row>
    <row r="622" spans="1:6">
      <c r="A622" s="305"/>
      <c r="B622" s="306"/>
      <c r="C622" s="304"/>
      <c r="D622" s="240"/>
      <c r="E622" s="240"/>
      <c r="F622" s="241"/>
    </row>
    <row r="623" spans="1:6" s="386" customFormat="1">
      <c r="A623" s="374"/>
      <c r="B623" s="300"/>
      <c r="C623" s="301"/>
      <c r="D623" s="302"/>
      <c r="E623" s="302"/>
      <c r="F623" s="303"/>
    </row>
    <row r="624" spans="1:6" s="386" customFormat="1">
      <c r="A624" s="374"/>
      <c r="B624" s="300"/>
      <c r="C624" s="301"/>
      <c r="D624" s="302"/>
      <c r="E624" s="302"/>
      <c r="F624" s="303"/>
    </row>
    <row r="625" spans="1:6" ht="17.25" thickBot="1">
      <c r="A625" s="259" t="s">
        <v>134</v>
      </c>
      <c r="B625" s="260" t="s">
        <v>156</v>
      </c>
      <c r="C625" s="261"/>
      <c r="D625" s="262"/>
      <c r="E625" s="262"/>
      <c r="F625" s="263"/>
    </row>
    <row r="626" spans="1:6">
      <c r="A626" s="329"/>
      <c r="B626" s="234"/>
      <c r="C626" s="265"/>
      <c r="D626" s="235"/>
      <c r="E626" s="235"/>
      <c r="F626" s="236"/>
    </row>
    <row r="627" spans="1:6">
      <c r="A627" s="387"/>
      <c r="B627" s="300" t="s">
        <v>161</v>
      </c>
      <c r="C627" s="301"/>
      <c r="D627" s="302"/>
      <c r="E627" s="302"/>
      <c r="F627" s="303"/>
    </row>
    <row r="628" spans="1:6" s="196" customFormat="1" ht="40.5">
      <c r="A628" s="193"/>
      <c r="B628" s="163" t="s">
        <v>159</v>
      </c>
      <c r="C628" s="185"/>
      <c r="D628" s="186"/>
      <c r="E628" s="195"/>
      <c r="F628" s="187"/>
    </row>
    <row r="629" spans="1:6" s="196" customFormat="1" ht="40.5">
      <c r="A629" s="193"/>
      <c r="B629" s="163" t="s">
        <v>160</v>
      </c>
      <c r="C629" s="185"/>
      <c r="D629" s="186"/>
      <c r="E629" s="195"/>
      <c r="F629" s="187"/>
    </row>
    <row r="630" spans="1:6" s="196" customFormat="1" ht="13.5">
      <c r="A630" s="193"/>
      <c r="B630" s="162"/>
      <c r="C630" s="185"/>
      <c r="D630" s="186"/>
      <c r="E630" s="195"/>
      <c r="F630" s="187"/>
    </row>
    <row r="631" spans="1:6" s="196" customFormat="1" ht="13.5">
      <c r="A631" s="193"/>
      <c r="B631" s="162"/>
      <c r="C631" s="185"/>
      <c r="D631" s="186"/>
      <c r="E631" s="195"/>
      <c r="F631" s="187"/>
    </row>
    <row r="632" spans="1:6" s="164" customFormat="1" ht="46.9" customHeight="1">
      <c r="A632" s="533" t="s">
        <v>720</v>
      </c>
      <c r="B632" s="391" t="s">
        <v>162</v>
      </c>
      <c r="C632" s="267"/>
      <c r="D632" s="160"/>
      <c r="E632" s="160"/>
      <c r="F632" s="170"/>
    </row>
    <row r="633" spans="1:6" s="164" customFormat="1" ht="13.5">
      <c r="A633" s="159"/>
      <c r="B633" s="392"/>
      <c r="C633" s="267"/>
      <c r="D633" s="160"/>
      <c r="E633" s="160"/>
      <c r="F633" s="170"/>
    </row>
    <row r="634" spans="1:6" s="196" customFormat="1" ht="13.5">
      <c r="A634" s="184"/>
      <c r="B634" s="627" t="s">
        <v>163</v>
      </c>
      <c r="C634" s="628" t="s">
        <v>64</v>
      </c>
      <c r="D634" s="603">
        <v>1</v>
      </c>
      <c r="E634" s="629"/>
      <c r="F634" s="630">
        <f>D634*E634</f>
        <v>0</v>
      </c>
    </row>
    <row r="635" spans="1:6" s="196" customFormat="1" ht="13.5">
      <c r="A635" s="193"/>
      <c r="B635" s="162"/>
      <c r="C635" s="185"/>
      <c r="D635" s="186"/>
      <c r="E635" s="195"/>
      <c r="F635" s="187"/>
    </row>
    <row r="636" spans="1:6" s="196" customFormat="1" ht="13.5">
      <c r="A636" s="193"/>
      <c r="B636" s="162"/>
      <c r="C636" s="185"/>
      <c r="D636" s="186"/>
      <c r="E636" s="195"/>
      <c r="F636" s="187"/>
    </row>
    <row r="637" spans="1:6" s="164" customFormat="1" ht="27">
      <c r="A637" s="533" t="s">
        <v>721</v>
      </c>
      <c r="B637" s="391" t="s">
        <v>164</v>
      </c>
      <c r="C637" s="267"/>
      <c r="D637" s="160"/>
      <c r="E637" s="160"/>
      <c r="F637" s="170"/>
    </row>
    <row r="638" spans="1:6" s="164" customFormat="1" ht="13.5">
      <c r="A638" s="159"/>
      <c r="B638" s="392"/>
      <c r="C638" s="267"/>
      <c r="D638" s="160"/>
      <c r="E638" s="160"/>
      <c r="F638" s="170"/>
    </row>
    <row r="639" spans="1:6" s="196" customFormat="1" ht="13.5">
      <c r="A639" s="184"/>
      <c r="B639" s="627" t="s">
        <v>165</v>
      </c>
      <c r="C639" s="628" t="s">
        <v>64</v>
      </c>
      <c r="D639" s="603">
        <v>1</v>
      </c>
      <c r="E639" s="629"/>
      <c r="F639" s="630">
        <f>D639*E639</f>
        <v>0</v>
      </c>
    </row>
    <row r="640" spans="1:6" s="164" customFormat="1" ht="13.5">
      <c r="A640" s="193"/>
      <c r="B640" s="162"/>
      <c r="C640" s="185"/>
      <c r="D640" s="186"/>
      <c r="E640" s="195"/>
      <c r="F640" s="187"/>
    </row>
    <row r="641" spans="1:6" s="164" customFormat="1" ht="13.5">
      <c r="A641" s="193"/>
      <c r="B641" s="162"/>
      <c r="C641" s="185"/>
      <c r="D641" s="186"/>
      <c r="E641" s="195"/>
      <c r="F641" s="187"/>
    </row>
    <row r="642" spans="1:6" s="164" customFormat="1" ht="40.5">
      <c r="A642" s="533" t="s">
        <v>722</v>
      </c>
      <c r="B642" s="391" t="s">
        <v>166</v>
      </c>
      <c r="C642" s="267"/>
      <c r="D642" s="160"/>
      <c r="E642" s="160"/>
      <c r="F642" s="170"/>
    </row>
    <row r="643" spans="1:6" s="164" customFormat="1" ht="13.5">
      <c r="A643" s="157"/>
      <c r="B643" s="392"/>
      <c r="C643" s="267"/>
      <c r="D643" s="160"/>
      <c r="E643" s="160"/>
      <c r="F643" s="170"/>
    </row>
    <row r="644" spans="1:6" s="164" customFormat="1" ht="13.5">
      <c r="A644" s="159"/>
      <c r="B644" s="274" t="s">
        <v>167</v>
      </c>
      <c r="C644" s="628" t="s">
        <v>64</v>
      </c>
      <c r="D644" s="603">
        <v>6</v>
      </c>
      <c r="E644" s="156"/>
      <c r="F644" s="191">
        <f>D644*E644</f>
        <v>0</v>
      </c>
    </row>
    <row r="645" spans="1:6" s="164" customFormat="1" ht="13.5">
      <c r="A645" s="171"/>
      <c r="B645" s="181"/>
      <c r="C645" s="182"/>
      <c r="D645" s="183"/>
      <c r="E645" s="177"/>
      <c r="F645" s="178"/>
    </row>
    <row r="646" spans="1:6" s="164" customFormat="1" ht="13.5">
      <c r="A646" s="193"/>
      <c r="B646" s="162"/>
      <c r="C646" s="185"/>
      <c r="D646" s="186"/>
      <c r="E646" s="195"/>
      <c r="F646" s="187"/>
    </row>
    <row r="647" spans="1:6" s="164" customFormat="1" ht="40.5">
      <c r="A647" s="533" t="s">
        <v>723</v>
      </c>
      <c r="B647" s="391" t="s">
        <v>168</v>
      </c>
      <c r="C647" s="267"/>
      <c r="D647" s="160"/>
      <c r="E647" s="160"/>
      <c r="F647" s="170"/>
    </row>
    <row r="648" spans="1:6" s="164" customFormat="1" ht="13.5">
      <c r="A648" s="157"/>
      <c r="B648" s="392"/>
      <c r="C648" s="267"/>
      <c r="D648" s="160"/>
      <c r="E648" s="160"/>
      <c r="F648" s="170"/>
    </row>
    <row r="649" spans="1:6" s="164" customFormat="1" ht="13.5">
      <c r="A649" s="159"/>
      <c r="B649" s="274" t="s">
        <v>169</v>
      </c>
      <c r="C649" s="628" t="s">
        <v>64</v>
      </c>
      <c r="D649" s="603">
        <v>2</v>
      </c>
      <c r="E649" s="156"/>
      <c r="F649" s="191">
        <f>D649*E649</f>
        <v>0</v>
      </c>
    </row>
    <row r="650" spans="1:6" s="164" customFormat="1" ht="13.5">
      <c r="A650" s="171"/>
      <c r="B650" s="181"/>
      <c r="C650" s="182"/>
      <c r="D650" s="183"/>
      <c r="E650" s="177"/>
      <c r="F650" s="178"/>
    </row>
    <row r="651" spans="1:6" s="164" customFormat="1" ht="13.5">
      <c r="A651" s="193"/>
      <c r="B651" s="162"/>
      <c r="C651" s="185"/>
      <c r="D651" s="186"/>
      <c r="E651" s="195"/>
      <c r="F651" s="187"/>
    </row>
    <row r="652" spans="1:6" s="164" customFormat="1" ht="54">
      <c r="A652" s="533" t="s">
        <v>724</v>
      </c>
      <c r="B652" s="391" t="s">
        <v>170</v>
      </c>
      <c r="C652" s="267"/>
      <c r="D652" s="160"/>
      <c r="E652" s="160"/>
      <c r="F652" s="170"/>
    </row>
    <row r="653" spans="1:6" s="164" customFormat="1" ht="13.5">
      <c r="A653" s="157"/>
      <c r="B653" s="392"/>
      <c r="C653" s="267"/>
      <c r="D653" s="160"/>
      <c r="E653" s="160"/>
      <c r="F653" s="170"/>
    </row>
    <row r="654" spans="1:6" s="164" customFormat="1" ht="13.5">
      <c r="A654" s="159"/>
      <c r="B654" s="274" t="s">
        <v>171</v>
      </c>
      <c r="C654" s="628" t="s">
        <v>64</v>
      </c>
      <c r="D654" s="603">
        <v>3</v>
      </c>
      <c r="E654" s="156"/>
      <c r="F654" s="191">
        <f>D654*E654</f>
        <v>0</v>
      </c>
    </row>
    <row r="655" spans="1:6" s="164" customFormat="1" ht="12" customHeight="1">
      <c r="A655" s="157"/>
      <c r="B655" s="392"/>
      <c r="C655" s="267"/>
      <c r="D655" s="160"/>
      <c r="E655" s="160"/>
      <c r="F655" s="170"/>
    </row>
    <row r="656" spans="1:6" s="164" customFormat="1" ht="13.5">
      <c r="A656" s="159"/>
      <c r="B656" s="274" t="s">
        <v>172</v>
      </c>
      <c r="C656" s="628" t="s">
        <v>64</v>
      </c>
      <c r="D656" s="603">
        <v>3</v>
      </c>
      <c r="E656" s="156"/>
      <c r="F656" s="191">
        <f>D656*E656</f>
        <v>0</v>
      </c>
    </row>
    <row r="657" spans="1:6" s="164" customFormat="1" ht="13.5">
      <c r="A657" s="171"/>
      <c r="B657" s="181"/>
      <c r="C657" s="182"/>
      <c r="D657" s="183"/>
      <c r="E657" s="177"/>
      <c r="F657" s="178"/>
    </row>
    <row r="658" spans="1:6" s="164" customFormat="1" ht="14.25" thickBot="1">
      <c r="A658" s="193"/>
      <c r="B658" s="162"/>
      <c r="C658" s="185"/>
      <c r="D658" s="186"/>
      <c r="E658" s="195"/>
      <c r="F658" s="187"/>
    </row>
    <row r="659" spans="1:6" s="251" customFormat="1" ht="18.600000000000001" customHeight="1">
      <c r="A659" s="288" t="s">
        <v>134</v>
      </c>
      <c r="B659" s="289" t="s">
        <v>156</v>
      </c>
      <c r="C659" s="289" t="s">
        <v>35</v>
      </c>
      <c r="D659" s="290"/>
      <c r="E659" s="290"/>
      <c r="F659" s="291">
        <f>SUM(F628:F658)</f>
        <v>0</v>
      </c>
    </row>
    <row r="660" spans="1:6" ht="16.5">
      <c r="A660" s="316"/>
      <c r="B660" s="317"/>
      <c r="C660" s="318"/>
      <c r="D660" s="319"/>
      <c r="E660" s="319"/>
      <c r="F660" s="320"/>
    </row>
    <row r="661" spans="1:6" ht="16.5">
      <c r="A661" s="330"/>
      <c r="B661" s="395"/>
      <c r="C661" s="395"/>
      <c r="D661" s="322"/>
      <c r="E661" s="395"/>
      <c r="F661" s="323"/>
    </row>
    <row r="662" spans="1:6" s="386" customFormat="1">
      <c r="A662" s="374"/>
      <c r="B662" s="300"/>
      <c r="C662" s="301"/>
      <c r="D662" s="302"/>
      <c r="E662" s="302"/>
      <c r="F662" s="303"/>
    </row>
    <row r="663" spans="1:6" ht="17.25" thickBot="1">
      <c r="A663" s="259" t="s">
        <v>158</v>
      </c>
      <c r="B663" s="260" t="s">
        <v>523</v>
      </c>
      <c r="C663" s="261"/>
      <c r="D663" s="262"/>
      <c r="E663" s="262"/>
      <c r="F663" s="263"/>
    </row>
    <row r="664" spans="1:6">
      <c r="A664" s="329"/>
      <c r="B664" s="234"/>
      <c r="C664" s="265"/>
      <c r="D664" s="235"/>
      <c r="E664" s="235"/>
      <c r="F664" s="236"/>
    </row>
    <row r="665" spans="1:6" s="196" customFormat="1" ht="13.5">
      <c r="A665" s="193"/>
      <c r="B665" s="162"/>
      <c r="C665" s="185"/>
      <c r="D665" s="186"/>
      <c r="E665" s="195"/>
      <c r="F665" s="187"/>
    </row>
    <row r="666" spans="1:6" s="164" customFormat="1" ht="101.45" customHeight="1">
      <c r="A666" s="533" t="s">
        <v>725</v>
      </c>
      <c r="B666" s="391" t="s">
        <v>505</v>
      </c>
      <c r="C666" s="267"/>
      <c r="D666" s="160"/>
      <c r="E666" s="160"/>
      <c r="F666" s="170"/>
    </row>
    <row r="667" spans="1:6" s="164" customFormat="1" ht="13.5">
      <c r="A667" s="159"/>
      <c r="B667" s="392"/>
      <c r="C667" s="267"/>
      <c r="D667" s="160"/>
      <c r="E667" s="160"/>
      <c r="F667" s="170"/>
    </row>
    <row r="668" spans="1:6" s="196" customFormat="1" ht="13.5">
      <c r="A668" s="184"/>
      <c r="B668" s="627" t="s">
        <v>174</v>
      </c>
      <c r="C668" s="628" t="s">
        <v>75</v>
      </c>
      <c r="D668" s="631">
        <v>50</v>
      </c>
      <c r="E668" s="629"/>
      <c r="F668" s="630">
        <f>D668*E668</f>
        <v>0</v>
      </c>
    </row>
    <row r="669" spans="1:6" s="164" customFormat="1" ht="13.5">
      <c r="A669" s="159"/>
      <c r="B669" s="392"/>
      <c r="C669" s="267"/>
      <c r="D669" s="555"/>
      <c r="E669" s="160"/>
      <c r="F669" s="170"/>
    </row>
    <row r="670" spans="1:6" s="196" customFormat="1" ht="13.5">
      <c r="A670" s="184"/>
      <c r="B670" s="627" t="s">
        <v>175</v>
      </c>
      <c r="C670" s="628" t="s">
        <v>49</v>
      </c>
      <c r="D670" s="631">
        <v>30</v>
      </c>
      <c r="E670" s="629"/>
      <c r="F670" s="630">
        <f>D670*E670</f>
        <v>0</v>
      </c>
    </row>
    <row r="671" spans="1:6" s="164" customFormat="1" ht="13.5">
      <c r="A671" s="159"/>
      <c r="B671" s="392"/>
      <c r="C671" s="267"/>
      <c r="D671" s="555"/>
      <c r="E671" s="160"/>
      <c r="F671" s="170"/>
    </row>
    <row r="672" spans="1:6" s="196" customFormat="1" ht="13.5">
      <c r="A672" s="184"/>
      <c r="B672" s="627" t="s">
        <v>176</v>
      </c>
      <c r="C672" s="628" t="s">
        <v>49</v>
      </c>
      <c r="D672" s="631">
        <v>8</v>
      </c>
      <c r="E672" s="629"/>
      <c r="F672" s="630">
        <f>D672*E672</f>
        <v>0</v>
      </c>
    </row>
    <row r="673" spans="1:6" s="196" customFormat="1" ht="13.5">
      <c r="A673" s="193"/>
      <c r="B673" s="162"/>
      <c r="C673" s="185"/>
      <c r="D673" s="186"/>
      <c r="E673" s="195"/>
      <c r="F673" s="187"/>
    </row>
    <row r="674" spans="1:6" s="196" customFormat="1" ht="13.5">
      <c r="A674" s="193"/>
      <c r="B674" s="162"/>
      <c r="C674" s="185"/>
      <c r="D674" s="186"/>
      <c r="E674" s="195"/>
      <c r="F674" s="187"/>
    </row>
    <row r="675" spans="1:6" s="164" customFormat="1" ht="54">
      <c r="A675" s="533" t="s">
        <v>726</v>
      </c>
      <c r="B675" s="391" t="s">
        <v>430</v>
      </c>
      <c r="C675" s="267"/>
      <c r="D675" s="555"/>
      <c r="E675" s="160"/>
      <c r="F675" s="170"/>
    </row>
    <row r="676" spans="1:6" s="164" customFormat="1" ht="13.5">
      <c r="A676" s="159"/>
      <c r="B676" s="392"/>
      <c r="C676" s="267"/>
      <c r="D676" s="555"/>
      <c r="E676" s="160"/>
      <c r="F676" s="170"/>
    </row>
    <row r="677" spans="1:6" s="196" customFormat="1" ht="13.5">
      <c r="A677" s="184"/>
      <c r="B677" s="627" t="s">
        <v>177</v>
      </c>
      <c r="C677" s="628" t="s">
        <v>49</v>
      </c>
      <c r="D677" s="631">
        <v>1</v>
      </c>
      <c r="E677" s="629"/>
      <c r="F677" s="630">
        <f>D677*E677</f>
        <v>0</v>
      </c>
    </row>
    <row r="678" spans="1:6" s="164" customFormat="1" ht="13.5">
      <c r="A678" s="159"/>
      <c r="B678" s="392"/>
      <c r="C678" s="267"/>
      <c r="D678" s="555"/>
      <c r="E678" s="160"/>
      <c r="F678" s="170"/>
    </row>
    <row r="679" spans="1:6" s="196" customFormat="1" ht="13.5">
      <c r="A679" s="184"/>
      <c r="B679" s="627" t="s">
        <v>178</v>
      </c>
      <c r="C679" s="628" t="s">
        <v>49</v>
      </c>
      <c r="D679" s="631">
        <v>1</v>
      </c>
      <c r="E679" s="629"/>
      <c r="F679" s="630">
        <f>D679*E679</f>
        <v>0</v>
      </c>
    </row>
    <row r="680" spans="1:6" s="164" customFormat="1" ht="13.5">
      <c r="A680" s="193"/>
      <c r="B680" s="162"/>
      <c r="C680" s="185"/>
      <c r="D680" s="556"/>
      <c r="E680" s="195"/>
      <c r="F680" s="187"/>
    </row>
    <row r="681" spans="1:6" s="196" customFormat="1" ht="13.5">
      <c r="A681" s="193"/>
      <c r="B681" s="162"/>
      <c r="C681" s="185"/>
      <c r="D681" s="556"/>
      <c r="E681" s="195"/>
      <c r="F681" s="187"/>
    </row>
    <row r="682" spans="1:6" s="164" customFormat="1" ht="45.6" customHeight="1">
      <c r="A682" s="533" t="s">
        <v>727</v>
      </c>
      <c r="B682" s="391" t="s">
        <v>586</v>
      </c>
      <c r="C682" s="267"/>
      <c r="D682" s="555"/>
      <c r="E682" s="160"/>
      <c r="F682" s="170"/>
    </row>
    <row r="683" spans="1:6" s="164" customFormat="1" ht="13.5">
      <c r="A683" s="159"/>
      <c r="B683" s="392"/>
      <c r="C683" s="267"/>
      <c r="D683" s="555"/>
      <c r="E683" s="160"/>
      <c r="F683" s="170"/>
    </row>
    <row r="684" spans="1:6" s="196" customFormat="1" ht="13.5">
      <c r="A684" s="184"/>
      <c r="B684" s="627" t="s">
        <v>506</v>
      </c>
      <c r="C684" s="628" t="s">
        <v>49</v>
      </c>
      <c r="D684" s="631">
        <v>1</v>
      </c>
      <c r="E684" s="629"/>
      <c r="F684" s="630">
        <f>D684*E684</f>
        <v>0</v>
      </c>
    </row>
    <row r="685" spans="1:6" s="164" customFormat="1" ht="13.5">
      <c r="A685" s="193"/>
      <c r="B685" s="162"/>
      <c r="C685" s="185"/>
      <c r="D685" s="186"/>
      <c r="E685" s="195"/>
      <c r="F685" s="187"/>
    </row>
    <row r="686" spans="1:6" s="196" customFormat="1" ht="13.5">
      <c r="A686" s="193"/>
      <c r="B686" s="162"/>
      <c r="C686" s="185"/>
      <c r="D686" s="556"/>
      <c r="E686" s="195"/>
      <c r="F686" s="187"/>
    </row>
    <row r="687" spans="1:6" s="164" customFormat="1" ht="46.15" customHeight="1">
      <c r="A687" s="533" t="s">
        <v>728</v>
      </c>
      <c r="B687" s="391" t="s">
        <v>585</v>
      </c>
      <c r="C687" s="267"/>
      <c r="D687" s="555"/>
      <c r="E687" s="160"/>
      <c r="F687" s="170"/>
    </row>
    <row r="688" spans="1:6" s="164" customFormat="1" ht="13.5">
      <c r="A688" s="159"/>
      <c r="B688" s="392"/>
      <c r="C688" s="267"/>
      <c r="D688" s="555"/>
      <c r="E688" s="160"/>
      <c r="F688" s="170"/>
    </row>
    <row r="689" spans="1:6" s="196" customFormat="1" ht="13.5">
      <c r="A689" s="184"/>
      <c r="B689" s="627" t="s">
        <v>510</v>
      </c>
      <c r="C689" s="628" t="s">
        <v>49</v>
      </c>
      <c r="D689" s="631">
        <v>1</v>
      </c>
      <c r="E689" s="629"/>
      <c r="F689" s="630">
        <f>D689*E689</f>
        <v>0</v>
      </c>
    </row>
    <row r="690" spans="1:6" s="164" customFormat="1" ht="13.5">
      <c r="A690" s="193"/>
      <c r="B690" s="162"/>
      <c r="C690" s="185"/>
      <c r="D690" s="186"/>
      <c r="E690" s="195"/>
      <c r="F690" s="187"/>
    </row>
    <row r="691" spans="1:6" s="196" customFormat="1" ht="13.5">
      <c r="A691" s="193"/>
      <c r="B691" s="162"/>
      <c r="C691" s="185"/>
      <c r="D691" s="556"/>
      <c r="E691" s="195"/>
      <c r="F691" s="187"/>
    </row>
    <row r="692" spans="1:6" s="164" customFormat="1" ht="54">
      <c r="A692" s="533" t="s">
        <v>729</v>
      </c>
      <c r="B692" s="391" t="s">
        <v>517</v>
      </c>
      <c r="C692" s="267"/>
      <c r="D692" s="555"/>
      <c r="E692" s="160"/>
      <c r="F692" s="170"/>
    </row>
    <row r="693" spans="1:6" s="164" customFormat="1" ht="13.5">
      <c r="A693" s="159"/>
      <c r="B693" s="392"/>
      <c r="C693" s="267"/>
      <c r="D693" s="555"/>
      <c r="E693" s="160"/>
      <c r="F693" s="170"/>
    </row>
    <row r="694" spans="1:6" s="196" customFormat="1" ht="13.5">
      <c r="A694" s="184"/>
      <c r="B694" s="627" t="s">
        <v>518</v>
      </c>
      <c r="C694" s="628" t="s">
        <v>49</v>
      </c>
      <c r="D694" s="631">
        <v>1</v>
      </c>
      <c r="E694" s="629"/>
      <c r="F694" s="630">
        <f>D694*E694</f>
        <v>0</v>
      </c>
    </row>
    <row r="695" spans="1:6" s="164" customFormat="1" ht="13.5">
      <c r="A695" s="193"/>
      <c r="B695" s="162"/>
      <c r="C695" s="185"/>
      <c r="D695" s="186"/>
      <c r="E695" s="195"/>
      <c r="F695" s="187"/>
    </row>
    <row r="696" spans="1:6" s="164" customFormat="1" ht="13.5">
      <c r="A696" s="193"/>
      <c r="B696" s="162"/>
      <c r="C696" s="185"/>
      <c r="D696" s="186"/>
      <c r="E696" s="195"/>
      <c r="F696" s="187"/>
    </row>
    <row r="697" spans="1:6" s="164" customFormat="1" ht="47.45" customHeight="1">
      <c r="A697" s="533" t="s">
        <v>730</v>
      </c>
      <c r="B697" s="391" t="s">
        <v>509</v>
      </c>
      <c r="C697" s="267"/>
      <c r="D697" s="160"/>
      <c r="E697" s="160"/>
      <c r="F697" s="170"/>
    </row>
    <row r="698" spans="1:6" s="164" customFormat="1" ht="13.5">
      <c r="A698" s="157"/>
      <c r="B698" s="392"/>
      <c r="C698" s="267"/>
      <c r="D698" s="160"/>
      <c r="E698" s="160"/>
      <c r="F698" s="170"/>
    </row>
    <row r="699" spans="1:6" s="164" customFormat="1" ht="13.5">
      <c r="A699" s="159"/>
      <c r="B699" s="274" t="s">
        <v>507</v>
      </c>
      <c r="C699" s="628" t="s">
        <v>49</v>
      </c>
      <c r="D699" s="621">
        <v>1</v>
      </c>
      <c r="E699" s="156"/>
      <c r="F699" s="191">
        <f>D699*E699</f>
        <v>0</v>
      </c>
    </row>
    <row r="700" spans="1:6" s="164" customFormat="1" ht="13.5">
      <c r="A700" s="171"/>
      <c r="B700" s="181"/>
      <c r="C700" s="182"/>
      <c r="D700" s="183"/>
      <c r="E700" s="177"/>
      <c r="F700" s="178"/>
    </row>
    <row r="701" spans="1:6" s="164" customFormat="1" ht="13.5">
      <c r="A701" s="193"/>
      <c r="B701" s="162"/>
      <c r="C701" s="185"/>
      <c r="D701" s="186"/>
      <c r="E701" s="195"/>
      <c r="F701" s="187"/>
    </row>
    <row r="702" spans="1:6" s="164" customFormat="1" ht="27">
      <c r="A702" s="533" t="s">
        <v>731</v>
      </c>
      <c r="B702" s="391" t="s">
        <v>508</v>
      </c>
      <c r="C702" s="267"/>
      <c r="D702" s="160"/>
      <c r="E702" s="160"/>
      <c r="F702" s="170"/>
    </row>
    <row r="703" spans="1:6" s="164" customFormat="1" ht="13.5">
      <c r="A703" s="157"/>
      <c r="B703" s="392"/>
      <c r="C703" s="267"/>
      <c r="D703" s="160"/>
      <c r="E703" s="160"/>
      <c r="F703" s="170"/>
    </row>
    <row r="704" spans="1:6" s="164" customFormat="1" ht="13.5">
      <c r="A704" s="159"/>
      <c r="B704" s="274" t="s">
        <v>179</v>
      </c>
      <c r="C704" s="628" t="s">
        <v>49</v>
      </c>
      <c r="D704" s="621">
        <v>1</v>
      </c>
      <c r="E704" s="156"/>
      <c r="F704" s="191">
        <f>D704*E704</f>
        <v>0</v>
      </c>
    </row>
    <row r="705" spans="1:6" s="164" customFormat="1" ht="13.5">
      <c r="A705" s="171"/>
      <c r="B705" s="181"/>
      <c r="C705" s="182"/>
      <c r="D705" s="183"/>
      <c r="E705" s="177"/>
      <c r="F705" s="178"/>
    </row>
    <row r="706" spans="1:6" s="164" customFormat="1" ht="13.5">
      <c r="A706" s="193"/>
      <c r="B706" s="162"/>
      <c r="C706" s="185"/>
      <c r="D706" s="186"/>
      <c r="E706" s="195"/>
      <c r="F706" s="187"/>
    </row>
    <row r="707" spans="1:6" s="164" customFormat="1" ht="40.5">
      <c r="A707" s="533" t="s">
        <v>732</v>
      </c>
      <c r="B707" s="391" t="s">
        <v>522</v>
      </c>
      <c r="C707" s="267"/>
      <c r="D707" s="160"/>
      <c r="E707" s="160"/>
      <c r="F707" s="170"/>
    </row>
    <row r="708" spans="1:6" s="164" customFormat="1" ht="13.5">
      <c r="A708" s="157"/>
      <c r="B708" s="392"/>
      <c r="C708" s="267"/>
      <c r="D708" s="160"/>
      <c r="E708" s="160"/>
      <c r="F708" s="170"/>
    </row>
    <row r="709" spans="1:6" s="164" customFormat="1" ht="13.5">
      <c r="A709" s="159"/>
      <c r="B709" s="274" t="s">
        <v>519</v>
      </c>
      <c r="C709" s="628" t="s">
        <v>49</v>
      </c>
      <c r="D709" s="621">
        <v>1</v>
      </c>
      <c r="E709" s="156"/>
      <c r="F709" s="191">
        <f>D709*E709</f>
        <v>0</v>
      </c>
    </row>
    <row r="710" spans="1:6" s="164" customFormat="1" ht="13.5">
      <c r="A710" s="159"/>
      <c r="B710" s="274" t="s">
        <v>520</v>
      </c>
      <c r="C710" s="628" t="s">
        <v>49</v>
      </c>
      <c r="D710" s="621">
        <v>1</v>
      </c>
      <c r="E710" s="156"/>
      <c r="F710" s="191">
        <f>D710*E710</f>
        <v>0</v>
      </c>
    </row>
    <row r="711" spans="1:6" s="164" customFormat="1" ht="13.5">
      <c r="A711" s="159"/>
      <c r="B711" s="274" t="s">
        <v>521</v>
      </c>
      <c r="C711" s="628" t="s">
        <v>49</v>
      </c>
      <c r="D711" s="621">
        <v>1</v>
      </c>
      <c r="E711" s="156"/>
      <c r="F711" s="191">
        <f>D711*E711</f>
        <v>0</v>
      </c>
    </row>
    <row r="712" spans="1:6" s="164" customFormat="1" ht="13.5">
      <c r="A712" s="171"/>
      <c r="B712" s="181"/>
      <c r="C712" s="182"/>
      <c r="D712" s="183"/>
      <c r="E712" s="177"/>
      <c r="F712" s="178"/>
    </row>
    <row r="713" spans="1:6" s="164" customFormat="1" ht="13.5">
      <c r="A713" s="193"/>
      <c r="B713" s="162"/>
      <c r="C713" s="185"/>
      <c r="D713" s="186"/>
      <c r="E713" s="195"/>
      <c r="F713" s="187"/>
    </row>
    <row r="714" spans="1:6" s="164" customFormat="1" ht="40.5">
      <c r="A714" s="533" t="s">
        <v>733</v>
      </c>
      <c r="B714" s="391" t="s">
        <v>180</v>
      </c>
      <c r="C714" s="267"/>
      <c r="D714" s="160"/>
      <c r="E714" s="160"/>
      <c r="F714" s="170"/>
    </row>
    <row r="715" spans="1:6" s="164" customFormat="1" ht="13.5">
      <c r="A715" s="157"/>
      <c r="B715" s="392"/>
      <c r="C715" s="267"/>
      <c r="D715" s="160"/>
      <c r="E715" s="160"/>
      <c r="F715" s="170"/>
    </row>
    <row r="716" spans="1:6" s="164" customFormat="1" ht="13.5">
      <c r="A716" s="159"/>
      <c r="B716" s="274" t="s">
        <v>181</v>
      </c>
      <c r="C716" s="628" t="s">
        <v>49</v>
      </c>
      <c r="D716" s="621">
        <v>1</v>
      </c>
      <c r="E716" s="156"/>
      <c r="F716" s="191">
        <f>D716*E716</f>
        <v>0</v>
      </c>
    </row>
    <row r="717" spans="1:6" s="164" customFormat="1" ht="13.5">
      <c r="A717" s="171"/>
      <c r="B717" s="181"/>
      <c r="C717" s="182"/>
      <c r="D717" s="183"/>
      <c r="E717" s="177"/>
      <c r="F717" s="178"/>
    </row>
    <row r="718" spans="1:6" s="164" customFormat="1" ht="14.25" thickBot="1">
      <c r="A718" s="193"/>
      <c r="B718" s="162"/>
      <c r="C718" s="185"/>
      <c r="D718" s="186"/>
      <c r="E718" s="195"/>
      <c r="F718" s="187"/>
    </row>
    <row r="719" spans="1:6" s="251" customFormat="1" ht="17.45" customHeight="1">
      <c r="A719" s="288" t="s">
        <v>158</v>
      </c>
      <c r="B719" s="289" t="s">
        <v>523</v>
      </c>
      <c r="C719" s="289" t="s">
        <v>35</v>
      </c>
      <c r="D719" s="290"/>
      <c r="E719" s="290"/>
      <c r="F719" s="291">
        <f>SUM(F665:F718)</f>
        <v>0</v>
      </c>
    </row>
    <row r="720" spans="1:6" ht="16.5">
      <c r="A720" s="316"/>
      <c r="B720" s="317"/>
      <c r="C720" s="318"/>
      <c r="D720" s="319"/>
      <c r="E720" s="319"/>
      <c r="F720" s="320"/>
    </row>
    <row r="721" spans="1:6" ht="16.5">
      <c r="A721" s="558"/>
      <c r="B721" s="559"/>
      <c r="C721" s="560"/>
      <c r="D721" s="561"/>
      <c r="E721" s="561"/>
      <c r="F721" s="562"/>
    </row>
    <row r="722" spans="1:6" s="386" customFormat="1">
      <c r="A722" s="374"/>
      <c r="B722" s="300"/>
      <c r="C722" s="301"/>
      <c r="D722" s="302"/>
      <c r="E722" s="302"/>
      <c r="F722" s="303"/>
    </row>
    <row r="723" spans="1:6" ht="17.25" thickBot="1">
      <c r="A723" s="259" t="s">
        <v>173</v>
      </c>
      <c r="B723" s="260" t="s">
        <v>196</v>
      </c>
      <c r="C723" s="261"/>
      <c r="D723" s="262"/>
      <c r="E723" s="262"/>
      <c r="F723" s="263"/>
    </row>
    <row r="724" spans="1:6">
      <c r="A724" s="329"/>
      <c r="B724" s="234"/>
      <c r="C724" s="265"/>
      <c r="D724" s="235"/>
      <c r="E724" s="235"/>
      <c r="F724" s="236"/>
    </row>
    <row r="725" spans="1:6" s="196" customFormat="1" ht="13.5">
      <c r="A725" s="193"/>
      <c r="B725" s="162"/>
      <c r="C725" s="185"/>
      <c r="D725" s="186"/>
      <c r="E725" s="195"/>
      <c r="F725" s="187"/>
    </row>
    <row r="726" spans="1:6" s="164" customFormat="1" ht="40.5">
      <c r="A726" s="533" t="s">
        <v>734</v>
      </c>
      <c r="B726" s="393" t="s">
        <v>198</v>
      </c>
      <c r="C726" s="267"/>
      <c r="D726" s="160"/>
      <c r="E726" s="160"/>
      <c r="F726" s="170"/>
    </row>
    <row r="727" spans="1:6" s="196" customFormat="1" ht="13.5">
      <c r="A727" s="184"/>
      <c r="B727" s="149" t="s">
        <v>539</v>
      </c>
      <c r="C727" s="268"/>
      <c r="D727" s="195"/>
      <c r="E727" s="195"/>
      <c r="F727" s="187"/>
    </row>
    <row r="728" spans="1:6" s="196" customFormat="1" ht="13.5">
      <c r="A728" s="193"/>
      <c r="B728" s="162"/>
      <c r="C728" s="185"/>
      <c r="D728" s="186"/>
      <c r="E728" s="195"/>
      <c r="F728" s="187"/>
    </row>
    <row r="729" spans="1:6" s="436" customFormat="1" ht="16.5">
      <c r="A729" s="273"/>
      <c r="B729" s="274" t="s">
        <v>197</v>
      </c>
      <c r="C729" s="190"/>
      <c r="D729" s="190"/>
      <c r="E729" s="190"/>
      <c r="F729" s="191">
        <f>SUM(F115:F725)*0.05*0.5</f>
        <v>0</v>
      </c>
    </row>
    <row r="730" spans="1:6" s="164" customFormat="1" ht="14.25" thickBot="1">
      <c r="A730" s="193"/>
      <c r="B730" s="162"/>
      <c r="C730" s="185"/>
      <c r="D730" s="186"/>
      <c r="E730" s="195"/>
      <c r="F730" s="187"/>
    </row>
    <row r="731" spans="1:6" s="251" customFormat="1" ht="17.45" customHeight="1">
      <c r="A731" s="288" t="s">
        <v>158</v>
      </c>
      <c r="B731" s="289" t="s">
        <v>196</v>
      </c>
      <c r="C731" s="289" t="s">
        <v>35</v>
      </c>
      <c r="D731" s="290"/>
      <c r="E731" s="290"/>
      <c r="F731" s="291">
        <f>SUM(F726:F730)</f>
        <v>0</v>
      </c>
    </row>
    <row r="732" spans="1:6" ht="16.5">
      <c r="A732" s="316"/>
      <c r="B732" s="317"/>
      <c r="C732" s="318"/>
      <c r="D732" s="319"/>
      <c r="E732" s="319"/>
      <c r="F732" s="320"/>
    </row>
    <row r="733" spans="1:6" ht="16.5">
      <c r="A733" s="330"/>
      <c r="B733" s="395"/>
      <c r="C733" s="395"/>
      <c r="D733" s="322"/>
      <c r="E733" s="395"/>
      <c r="F733" s="323"/>
    </row>
    <row r="736" spans="1:6" s="386" customFormat="1"/>
    <row r="737" spans="2:6" s="386" customFormat="1" ht="16.5">
      <c r="F737" s="521">
        <f>SUM(F29:F736)*0.5</f>
        <v>0</v>
      </c>
    </row>
    <row r="739" spans="2:6">
      <c r="B739" s="557"/>
    </row>
  </sheetData>
  <mergeCells count="32">
    <mergeCell ref="B360:B361"/>
    <mergeCell ref="B378:B379"/>
    <mergeCell ref="B387:B388"/>
    <mergeCell ref="B399:B400"/>
    <mergeCell ref="B369:B370"/>
    <mergeCell ref="B3:F3"/>
    <mergeCell ref="B296:F296"/>
    <mergeCell ref="B299:F299"/>
    <mergeCell ref="B295:F295"/>
    <mergeCell ref="B300:F300"/>
    <mergeCell ref="B419:B420"/>
    <mergeCell ref="B325:B326"/>
    <mergeCell ref="B332:B333"/>
    <mergeCell ref="B349:B350"/>
    <mergeCell ref="B530:F531"/>
    <mergeCell ref="B436:F436"/>
    <mergeCell ref="B519:F520"/>
    <mergeCell ref="B521:F522"/>
    <mergeCell ref="B523:F523"/>
    <mergeCell ref="B524:F525"/>
    <mergeCell ref="B526:F527"/>
    <mergeCell ref="B528:F529"/>
    <mergeCell ref="B437:F437"/>
    <mergeCell ref="B438:F438"/>
    <mergeCell ref="B341:B342"/>
    <mergeCell ref="B408:B409"/>
    <mergeCell ref="B311:B315"/>
    <mergeCell ref="B305:F306"/>
    <mergeCell ref="B303:F304"/>
    <mergeCell ref="B301:F302"/>
    <mergeCell ref="B297:F298"/>
    <mergeCell ref="B307:F307"/>
  </mergeCells>
  <pageMargins left="1.1811" right="0.39370100000000002" top="0.78740200000000005" bottom="0.39370100000000002" header="0.19685" footer="0.19685"/>
  <pageSetup scale="75" fitToWidth="0" fitToHeight="0" orientation="portrait" r:id="rId1"/>
  <headerFooter>
    <oddFooter>&amp;L&amp;"Arial Narrow,Regular"&amp;8&amp;K000000B_OBRTNA&amp;R&amp;"Arial Narrow,Regular"&amp;8&amp;K000000&amp;P/&amp;N</oddFooter>
  </headerFooter>
  <rowBreaks count="22" manualBreakCount="22">
    <brk id="21" max="5" man="1"/>
    <brk id="58" max="5" man="1"/>
    <brk id="95" max="5" man="1"/>
    <brk id="121" max="5" man="1"/>
    <brk id="141" max="5" man="1"/>
    <brk id="161" max="16383" man="1"/>
    <brk id="196" max="5" man="1"/>
    <brk id="230" max="5" man="1"/>
    <brk id="268" max="16383" man="1"/>
    <brk id="289" max="16383" man="1"/>
    <brk id="330" max="5" man="1"/>
    <brk id="356" max="5" man="1"/>
    <brk id="376" max="5" man="1"/>
    <brk id="394" max="5" man="1"/>
    <brk id="430" max="16383" man="1"/>
    <brk id="513" max="5" man="1"/>
    <brk id="561" max="5" man="1"/>
    <brk id="599" max="5" man="1"/>
    <brk id="622" max="16383" man="1"/>
    <brk id="660" max="16383" man="1"/>
    <brk id="705" max="5" man="1"/>
    <brk id="72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Delovni listi</vt:lpstr>
      </vt:variant>
      <vt:variant>
        <vt:i4>6</vt:i4>
      </vt:variant>
      <vt:variant>
        <vt:lpstr>Imenovani obsegi</vt:lpstr>
      </vt:variant>
      <vt:variant>
        <vt:i4>6</vt:i4>
      </vt:variant>
    </vt:vector>
  </HeadingPairs>
  <TitlesOfParts>
    <vt:vector size="12" baseType="lpstr">
      <vt:lpstr>Uvod</vt:lpstr>
      <vt:lpstr>NASLOVNICA</vt:lpstr>
      <vt:lpstr>SKUPNA REKAPITULACIJA</vt:lpstr>
      <vt:lpstr>GO_REKAPITULACIJA</vt:lpstr>
      <vt:lpstr>A_GRADBENA</vt:lpstr>
      <vt:lpstr>B_OBRTNA</vt:lpstr>
      <vt:lpstr>A_GRADBENA!Področje_tiskanja</vt:lpstr>
      <vt:lpstr>B_OBRTNA!Področje_tiskanja</vt:lpstr>
      <vt:lpstr>GO_REKAPITULACIJA!Področje_tiskanja</vt:lpstr>
      <vt:lpstr>NASLOVNICA!Področje_tiskanja</vt:lpstr>
      <vt:lpstr>'SKUPNA REKAPITULACIJA'!Področje_tiskanja</vt:lpstr>
      <vt:lpstr>Uvod!Področje_tiskanja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bjur;Branko Juričan</dc:creator>
  <cp:lastModifiedBy>GZabkar</cp:lastModifiedBy>
  <cp:lastPrinted>2023-09-28T07:21:42Z</cp:lastPrinted>
  <dcterms:created xsi:type="dcterms:W3CDTF">2022-05-11T19:05:58Z</dcterms:created>
  <dcterms:modified xsi:type="dcterms:W3CDTF">2023-10-24T07:20:55Z</dcterms:modified>
</cp:coreProperties>
</file>